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5" windowWidth="19035" windowHeight="12015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Лист1!$3:$5</definedName>
  </definedNames>
  <calcPr calcId="145621"/>
</workbook>
</file>

<file path=xl/calcChain.xml><?xml version="1.0" encoding="utf-8"?>
<calcChain xmlns="http://schemas.openxmlformats.org/spreadsheetml/2006/main">
  <c r="F31" i="1" l="1"/>
  <c r="G31" i="1"/>
  <c r="H31" i="1"/>
  <c r="E31" i="1"/>
  <c r="F26" i="1"/>
  <c r="G26" i="1"/>
  <c r="H26" i="1"/>
  <c r="E26" i="1"/>
  <c r="I22" i="1"/>
  <c r="I23" i="1"/>
  <c r="G22" i="1"/>
  <c r="G23" i="1"/>
  <c r="G24" i="1"/>
  <c r="G21" i="1"/>
  <c r="F21" i="1"/>
  <c r="H21" i="1"/>
  <c r="E21" i="1"/>
  <c r="I16" i="1"/>
  <c r="F16" i="1"/>
  <c r="G16" i="1"/>
  <c r="H16" i="1"/>
  <c r="E16" i="1"/>
  <c r="F6" i="1"/>
  <c r="G6" i="1"/>
  <c r="H6" i="1"/>
  <c r="I6" i="1" s="1"/>
  <c r="E6" i="1"/>
  <c r="I34" i="1" l="1"/>
  <c r="G34" i="1"/>
  <c r="I33" i="1"/>
  <c r="G33" i="1"/>
  <c r="I32" i="1"/>
  <c r="G32" i="1"/>
  <c r="L31" i="1"/>
  <c r="I31" i="1" l="1"/>
  <c r="F11" i="1" l="1"/>
  <c r="H11" i="1"/>
  <c r="E11" i="1"/>
  <c r="L11" i="1" l="1"/>
  <c r="L16" i="1"/>
  <c r="L21" i="1"/>
  <c r="L26" i="1"/>
  <c r="L6" i="1"/>
  <c r="I7" i="1"/>
  <c r="I8" i="1"/>
  <c r="I9" i="1"/>
  <c r="I11" i="1"/>
  <c r="I12" i="1"/>
  <c r="I13" i="1"/>
  <c r="I14" i="1"/>
  <c r="I17" i="1"/>
  <c r="I18" i="1"/>
  <c r="I19" i="1"/>
  <c r="I21" i="1"/>
  <c r="I26" i="1"/>
  <c r="I27" i="1"/>
  <c r="I28" i="1"/>
  <c r="I29" i="1"/>
  <c r="G7" i="1"/>
  <c r="G8" i="1"/>
  <c r="G9" i="1"/>
  <c r="G12" i="1"/>
  <c r="G13" i="1"/>
  <c r="G14" i="1"/>
  <c r="G17" i="1"/>
  <c r="G18" i="1"/>
  <c r="G19" i="1"/>
  <c r="G27" i="1"/>
  <c r="G28" i="1"/>
  <c r="G29" i="1"/>
  <c r="G11" i="1" l="1"/>
</calcChain>
</file>

<file path=xl/sharedStrings.xml><?xml version="1.0" encoding="utf-8"?>
<sst xmlns="http://schemas.openxmlformats.org/spreadsheetml/2006/main" count="64" uniqueCount="32">
  <si>
    <t>№ п/п</t>
  </si>
  <si>
    <t>Отклонения            (+, -)            (гр.6 - гр.5)</t>
  </si>
  <si>
    <t>% выполнения (гр.8/6)</t>
  </si>
  <si>
    <t>Источники финансирования</t>
  </si>
  <si>
    <t>Всего</t>
  </si>
  <si>
    <t>областной бюджет</t>
  </si>
  <si>
    <t>федеральный бюджет</t>
  </si>
  <si>
    <t>внебюджетные источники</t>
  </si>
  <si>
    <t>Объем финансирования государственной программы  (тыс.рублей)</t>
  </si>
  <si>
    <t>местные бюджеты</t>
  </si>
  <si>
    <t>доля выполненных в полном объеме, %</t>
  </si>
  <si>
    <t>Фактические расходы (областно и федеральный бюджеты - кассовый расход)</t>
  </si>
  <si>
    <t>Предусмотрено</t>
  </si>
  <si>
    <t>Выполнено в полном объеме</t>
  </si>
  <si>
    <t>Оценка эффективности госпрограммы за _____ год</t>
  </si>
  <si>
    <t>Выполнено</t>
  </si>
  <si>
    <t>Наименование гоударственной программы (структурного элемента)</t>
  </si>
  <si>
    <t>Ответственный исполнитель государственной программы, структурного элемента</t>
  </si>
  <si>
    <t>Фактически предусмотрено на реализацию госпрограммы (областной и федеральный бюджеты - по сводной бюджетной росписи на 30.12.2024)</t>
  </si>
  <si>
    <t>Выполнение показателей  госпрограммы (структурных элементов) (единиц)</t>
  </si>
  <si>
    <t>Выполнение мероприятий структурных элементов (ед.)</t>
  </si>
  <si>
    <t>Выполнение контрольных точек структурных элементов (ед.)</t>
  </si>
  <si>
    <t>Предусмотрено государственной программой в соответствии с 110- ЗКО  от 04.12.2024</t>
  </si>
  <si>
    <t xml:space="preserve">Государственная программа Курской области "Комплексное развитие сельских территорий Курской области" </t>
  </si>
  <si>
    <t>Региональный проект"Благоустройство сельских территорий"</t>
  </si>
  <si>
    <t>Региональный проект "Современный облик сельских территорий"</t>
  </si>
  <si>
    <t>Региональный проект"Содействие занятости сельского населения"</t>
  </si>
  <si>
    <t>Региональный проект "Развитие жилищного строительства на сельских территориях и повышение уровня благоустройства домовладений"</t>
  </si>
  <si>
    <t>Региональный проект "Развитие транспортной инфраструктуры на сельских территориях"</t>
  </si>
  <si>
    <t>Министерство сельского хозяйства Курской области</t>
  </si>
  <si>
    <t>Министерство транспорта и автомобильных дорог Курской области</t>
  </si>
  <si>
    <t>Уточненная информация о реализации государственной программы Курской области  "Комплексное развитие сельских территорий Курской области"  за 2024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</si>
</sst>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"/>
  </numFmts>
  <fonts count="6" x14ac:knownFonts="1">
    <font>
      <sz val="11"/>
      <color theme="1"/>
      <name val="Calibri"/>
      <family val="2"/>
      <charset val="204"/>
      <scheme val="minor"/>
    </font>
    <font>
      <b/>
      <sz val="8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7.5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0" fillId="0" borderId="0" xfId="0" applyAlignment="1">
      <alignment wrapText="1"/>
    </xf>
    <xf numFmtId="0" fontId="3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1" xfId="0" applyBorder="1"/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0" fillId="0" borderId="0" xfId="0" applyBorder="1"/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3" xfId="0" applyFont="1" applyFill="1" applyBorder="1" applyAlignment="1">
      <alignment horizontal="center"/>
    </xf>
    <xf numFmtId="164" fontId="1" fillId="0" borderId="1" xfId="0" applyNumberFormat="1" applyFont="1" applyFill="1" applyBorder="1" applyAlignment="1">
      <alignment horizontal="center" vertical="center" wrapText="1"/>
    </xf>
    <xf numFmtId="165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165" fontId="1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164" fontId="1" fillId="4" borderId="1" xfId="0" applyNumberFormat="1" applyFont="1" applyFill="1" applyBorder="1" applyAlignment="1">
      <alignment horizontal="center" vertical="center" wrapText="1"/>
    </xf>
    <xf numFmtId="165" fontId="1" fillId="4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 wrapText="1"/>
    </xf>
    <xf numFmtId="164" fontId="1" fillId="5" borderId="1" xfId="0" applyNumberFormat="1" applyFont="1" applyFill="1" applyBorder="1" applyAlignment="1">
      <alignment horizontal="center" vertical="center" wrapText="1"/>
    </xf>
    <xf numFmtId="165" fontId="1" fillId="5" borderId="1" xfId="0" applyNumberFormat="1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 wrapText="1"/>
    </xf>
    <xf numFmtId="164" fontId="1" fillId="7" borderId="1" xfId="0" applyNumberFormat="1" applyFont="1" applyFill="1" applyBorder="1" applyAlignment="1">
      <alignment horizontal="center" vertical="center" wrapText="1"/>
    </xf>
    <xf numFmtId="165" fontId="1" fillId="7" borderId="1" xfId="0" applyNumberFormat="1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 wrapText="1"/>
    </xf>
    <xf numFmtId="164" fontId="1" fillId="6" borderId="1" xfId="0" applyNumberFormat="1" applyFont="1" applyFill="1" applyBorder="1" applyAlignment="1">
      <alignment horizontal="center" vertical="center" wrapText="1"/>
    </xf>
    <xf numFmtId="165" fontId="1" fillId="6" borderId="1" xfId="0" applyNumberFormat="1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justify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top"/>
    </xf>
    <xf numFmtId="0" fontId="0" fillId="0" borderId="4" xfId="0" applyFont="1" applyFill="1" applyBorder="1" applyAlignment="1">
      <alignment horizontal="center" vertical="top"/>
    </xf>
    <xf numFmtId="0" fontId="0" fillId="0" borderId="5" xfId="0" applyFont="1" applyFill="1" applyBorder="1" applyAlignment="1">
      <alignment horizontal="center" vertical="top"/>
    </xf>
    <xf numFmtId="0" fontId="1" fillId="3" borderId="3" xfId="0" applyFont="1" applyFill="1" applyBorder="1" applyAlignment="1">
      <alignment horizontal="center" vertical="top" wrapText="1"/>
    </xf>
    <xf numFmtId="0" fontId="1" fillId="3" borderId="4" xfId="0" applyFont="1" applyFill="1" applyBorder="1" applyAlignment="1">
      <alignment horizontal="center" vertical="top" wrapText="1"/>
    </xf>
    <xf numFmtId="0" fontId="1" fillId="3" borderId="5" xfId="0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top" wrapText="1"/>
    </xf>
    <xf numFmtId="0" fontId="1" fillId="4" borderId="4" xfId="0" applyFont="1" applyFill="1" applyBorder="1" applyAlignment="1">
      <alignment horizontal="center" vertical="top" wrapText="1"/>
    </xf>
    <xf numFmtId="0" fontId="1" fillId="4" borderId="5" xfId="0" applyFont="1" applyFill="1" applyBorder="1" applyAlignment="1">
      <alignment horizontal="center" vertical="top" wrapText="1"/>
    </xf>
    <xf numFmtId="0" fontId="1" fillId="4" borderId="1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top" wrapText="1"/>
    </xf>
    <xf numFmtId="0" fontId="1" fillId="5" borderId="4" xfId="0" applyFont="1" applyFill="1" applyBorder="1" applyAlignment="1">
      <alignment horizontal="center" vertical="top" wrapText="1"/>
    </xf>
    <xf numFmtId="0" fontId="1" fillId="5" borderId="5" xfId="0" applyFont="1" applyFill="1" applyBorder="1" applyAlignment="1">
      <alignment horizontal="center" vertical="top" wrapText="1"/>
    </xf>
    <xf numFmtId="0" fontId="1" fillId="5" borderId="1" xfId="0" applyFont="1" applyFill="1" applyBorder="1" applyAlignment="1">
      <alignment horizontal="center" vertical="center" wrapText="1"/>
    </xf>
    <xf numFmtId="0" fontId="1" fillId="6" borderId="3" xfId="0" applyFont="1" applyFill="1" applyBorder="1" applyAlignment="1">
      <alignment horizontal="center" vertical="top" wrapText="1"/>
    </xf>
    <xf numFmtId="0" fontId="1" fillId="6" borderId="4" xfId="0" applyFont="1" applyFill="1" applyBorder="1" applyAlignment="1">
      <alignment horizontal="center" vertical="top" wrapText="1"/>
    </xf>
    <xf numFmtId="0" fontId="1" fillId="6" borderId="5" xfId="0" applyFont="1" applyFill="1" applyBorder="1" applyAlignment="1">
      <alignment horizontal="center" vertical="top" wrapText="1"/>
    </xf>
    <xf numFmtId="0" fontId="1" fillId="6" borderId="3" xfId="0" applyFont="1" applyFill="1" applyBorder="1" applyAlignment="1">
      <alignment horizontal="left" vertical="center" wrapText="1"/>
    </xf>
    <xf numFmtId="0" fontId="1" fillId="6" borderId="4" xfId="0" applyFont="1" applyFill="1" applyBorder="1" applyAlignment="1">
      <alignment horizontal="left" vertical="center" wrapText="1"/>
    </xf>
    <xf numFmtId="0" fontId="1" fillId="6" borderId="5" xfId="0" applyFont="1" applyFill="1" applyBorder="1" applyAlignment="1">
      <alignment horizontal="left" vertical="center" wrapText="1"/>
    </xf>
    <xf numFmtId="0" fontId="1" fillId="7" borderId="3" xfId="0" applyFont="1" applyFill="1" applyBorder="1" applyAlignment="1">
      <alignment horizontal="center" vertical="top" wrapText="1"/>
    </xf>
    <xf numFmtId="0" fontId="1" fillId="7" borderId="4" xfId="0" applyFont="1" applyFill="1" applyBorder="1" applyAlignment="1">
      <alignment horizontal="center" vertical="top" wrapText="1"/>
    </xf>
    <xf numFmtId="0" fontId="1" fillId="7" borderId="5" xfId="0" applyFont="1" applyFill="1" applyBorder="1" applyAlignment="1">
      <alignment horizontal="center" vertical="top" wrapText="1"/>
    </xf>
    <xf numFmtId="0" fontId="1" fillId="7" borderId="1" xfId="0" applyFont="1" applyFill="1" applyBorder="1" applyAlignment="1">
      <alignment horizontal="center" vertical="center" wrapText="1"/>
    </xf>
    <xf numFmtId="0" fontId="0" fillId="0" borderId="0" xfId="0" applyFill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5"/>
  <sheetViews>
    <sheetView tabSelected="1" zoomScale="130" zoomScaleNormal="13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S30" sqref="S30"/>
    </sheetView>
  </sheetViews>
  <sheetFormatPr defaultRowHeight="15" x14ac:dyDescent="0.25"/>
  <cols>
    <col min="1" max="1" width="4.85546875" customWidth="1"/>
    <col min="2" max="2" width="23.140625" customWidth="1"/>
    <col min="3" max="3" width="13.140625" customWidth="1"/>
    <col min="4" max="4" width="15.28515625" customWidth="1"/>
    <col min="5" max="5" width="12.42578125" customWidth="1"/>
    <col min="6" max="6" width="12.28515625" customWidth="1"/>
    <col min="7" max="7" width="9.85546875" customWidth="1"/>
    <col min="8" max="8" width="11.85546875" customWidth="1"/>
    <col min="9" max="9" width="8.85546875" customWidth="1"/>
    <col min="10" max="10" width="7.85546875" customWidth="1"/>
    <col min="11" max="11" width="8.7109375" customWidth="1"/>
    <col min="12" max="12" width="8" customWidth="1"/>
    <col min="13" max="13" width="6.85546875" customWidth="1"/>
    <col min="14" max="14" width="8.140625" customWidth="1"/>
    <col min="15" max="15" width="6.85546875" customWidth="1"/>
    <col min="16" max="16" width="7.7109375" customWidth="1"/>
    <col min="17" max="17" width="11.42578125" hidden="1" customWidth="1"/>
  </cols>
  <sheetData>
    <row r="1" spans="1:19" ht="19.5" customHeight="1" x14ac:dyDescent="0.25">
      <c r="A1" s="44" t="s">
        <v>31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</row>
    <row r="2" spans="1:19" ht="8.2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9" ht="69" customHeight="1" x14ac:dyDescent="0.25">
      <c r="A3" s="48" t="s">
        <v>0</v>
      </c>
      <c r="B3" s="46" t="s">
        <v>16</v>
      </c>
      <c r="C3" s="46" t="s">
        <v>17</v>
      </c>
      <c r="D3" s="50" t="s">
        <v>3</v>
      </c>
      <c r="E3" s="47" t="s">
        <v>8</v>
      </c>
      <c r="F3" s="47"/>
      <c r="G3" s="47"/>
      <c r="H3" s="47"/>
      <c r="I3" s="47"/>
      <c r="J3" s="47" t="s">
        <v>19</v>
      </c>
      <c r="K3" s="47"/>
      <c r="L3" s="47"/>
      <c r="M3" s="47" t="s">
        <v>20</v>
      </c>
      <c r="N3" s="47"/>
      <c r="O3" s="47" t="s">
        <v>21</v>
      </c>
      <c r="P3" s="47"/>
      <c r="Q3" s="46" t="s">
        <v>14</v>
      </c>
      <c r="R3" s="1"/>
    </row>
    <row r="4" spans="1:19" ht="130.5" customHeight="1" x14ac:dyDescent="0.25">
      <c r="A4" s="48"/>
      <c r="B4" s="46"/>
      <c r="C4" s="46"/>
      <c r="D4" s="51"/>
      <c r="E4" s="10" t="s">
        <v>22</v>
      </c>
      <c r="F4" s="10" t="s">
        <v>18</v>
      </c>
      <c r="G4" s="6" t="s">
        <v>1</v>
      </c>
      <c r="H4" s="19" t="s">
        <v>11</v>
      </c>
      <c r="I4" s="6" t="s">
        <v>2</v>
      </c>
      <c r="J4" s="9" t="s">
        <v>12</v>
      </c>
      <c r="K4" s="9" t="s">
        <v>13</v>
      </c>
      <c r="L4" s="7" t="s">
        <v>10</v>
      </c>
      <c r="M4" s="2" t="s">
        <v>12</v>
      </c>
      <c r="N4" s="2" t="s">
        <v>15</v>
      </c>
      <c r="O4" s="2" t="s">
        <v>12</v>
      </c>
      <c r="P4" s="2" t="s">
        <v>15</v>
      </c>
      <c r="Q4" s="46"/>
      <c r="R4" s="1"/>
    </row>
    <row r="5" spans="1:19" x14ac:dyDescent="0.25">
      <c r="A5" s="11">
        <v>1</v>
      </c>
      <c r="B5" s="11">
        <v>2</v>
      </c>
      <c r="C5" s="11">
        <v>3</v>
      </c>
      <c r="D5" s="11">
        <v>4</v>
      </c>
      <c r="E5" s="11">
        <v>5</v>
      </c>
      <c r="F5" s="11">
        <v>6</v>
      </c>
      <c r="G5" s="11">
        <v>7</v>
      </c>
      <c r="H5" s="11">
        <v>8</v>
      </c>
      <c r="I5" s="11">
        <v>9</v>
      </c>
      <c r="J5" s="11">
        <v>10</v>
      </c>
      <c r="K5" s="11">
        <v>11</v>
      </c>
      <c r="L5" s="11">
        <v>12</v>
      </c>
      <c r="M5" s="11">
        <v>13</v>
      </c>
      <c r="N5" s="11">
        <v>14</v>
      </c>
      <c r="O5" s="11">
        <v>15</v>
      </c>
      <c r="P5" s="11">
        <v>16</v>
      </c>
      <c r="Q5" s="4">
        <v>17</v>
      </c>
    </row>
    <row r="6" spans="1:19" ht="14.25" customHeight="1" x14ac:dyDescent="0.25">
      <c r="A6" s="55"/>
      <c r="B6" s="45" t="s">
        <v>23</v>
      </c>
      <c r="C6" s="49" t="s">
        <v>29</v>
      </c>
      <c r="D6" s="20" t="s">
        <v>4</v>
      </c>
      <c r="E6" s="21">
        <f>E7+E8+E9+E10</f>
        <v>701739.12</v>
      </c>
      <c r="F6" s="21">
        <f t="shared" ref="F6:H6" si="0">F7+F8+F9+F10</f>
        <v>637884.19000000006</v>
      </c>
      <c r="G6" s="21">
        <f t="shared" si="0"/>
        <v>-3402.2000000000025</v>
      </c>
      <c r="H6" s="21">
        <f t="shared" si="0"/>
        <v>697209.57000000007</v>
      </c>
      <c r="I6" s="22">
        <f>H6/F6</f>
        <v>1.093003371035109</v>
      </c>
      <c r="J6" s="23">
        <v>5</v>
      </c>
      <c r="K6" s="23">
        <v>5</v>
      </c>
      <c r="L6" s="23">
        <f>(K6/J6)*100</f>
        <v>100</v>
      </c>
      <c r="M6" s="14"/>
      <c r="N6" s="14"/>
      <c r="O6" s="14"/>
      <c r="P6" s="14"/>
      <c r="Q6" s="52"/>
    </row>
    <row r="7" spans="1:19" ht="18" customHeight="1" x14ac:dyDescent="0.25">
      <c r="A7" s="56"/>
      <c r="B7" s="45"/>
      <c r="C7" s="49"/>
      <c r="D7" s="18" t="s">
        <v>6</v>
      </c>
      <c r="E7" s="15">
        <v>403228.9</v>
      </c>
      <c r="F7" s="15">
        <v>400852.7</v>
      </c>
      <c r="G7" s="12">
        <f t="shared" ref="G7:G29" si="1">F7-E7</f>
        <v>-2376.2000000000116</v>
      </c>
      <c r="H7" s="15">
        <v>399270.13</v>
      </c>
      <c r="I7" s="13">
        <f t="shared" ref="I7:I29" si="2">H7/F7</f>
        <v>0.99605199116782794</v>
      </c>
      <c r="J7" s="16"/>
      <c r="K7" s="17"/>
      <c r="L7" s="14"/>
      <c r="M7" s="17"/>
      <c r="N7" s="17"/>
      <c r="O7" s="17"/>
      <c r="P7" s="17"/>
      <c r="Q7" s="53"/>
    </row>
    <row r="8" spans="1:19" ht="14.25" customHeight="1" x14ac:dyDescent="0.25">
      <c r="A8" s="56"/>
      <c r="B8" s="45"/>
      <c r="C8" s="49"/>
      <c r="D8" s="19" t="s">
        <v>5</v>
      </c>
      <c r="E8" s="15">
        <v>222288.58</v>
      </c>
      <c r="F8" s="15">
        <v>222288.59</v>
      </c>
      <c r="G8" s="12">
        <f t="shared" si="1"/>
        <v>1.0000000009313226E-2</v>
      </c>
      <c r="H8" s="15">
        <v>221070.51</v>
      </c>
      <c r="I8" s="13">
        <f t="shared" si="2"/>
        <v>0.99452027654680797</v>
      </c>
      <c r="J8" s="16"/>
      <c r="K8" s="17"/>
      <c r="L8" s="14"/>
      <c r="M8" s="17"/>
      <c r="N8" s="17"/>
      <c r="O8" s="17"/>
      <c r="P8" s="17"/>
      <c r="Q8" s="53"/>
    </row>
    <row r="9" spans="1:19" ht="16.5" customHeight="1" x14ac:dyDescent="0.25">
      <c r="A9" s="56"/>
      <c r="B9" s="45"/>
      <c r="C9" s="49"/>
      <c r="D9" s="18" t="s">
        <v>9</v>
      </c>
      <c r="E9" s="15">
        <v>15768.91</v>
      </c>
      <c r="F9" s="15">
        <v>14742.9</v>
      </c>
      <c r="G9" s="12">
        <f t="shared" si="1"/>
        <v>-1026.0100000000002</v>
      </c>
      <c r="H9" s="15">
        <v>15635.24</v>
      </c>
      <c r="I9" s="13">
        <f t="shared" si="2"/>
        <v>1.0605267620346066</v>
      </c>
      <c r="J9" s="16"/>
      <c r="K9" s="17"/>
      <c r="L9" s="14"/>
      <c r="M9" s="17"/>
      <c r="N9" s="17"/>
      <c r="O9" s="17"/>
      <c r="P9" s="17"/>
      <c r="Q9" s="53"/>
    </row>
    <row r="10" spans="1:19" ht="33" customHeight="1" x14ac:dyDescent="0.25">
      <c r="A10" s="57"/>
      <c r="B10" s="45"/>
      <c r="C10" s="49"/>
      <c r="D10" s="18" t="s">
        <v>7</v>
      </c>
      <c r="E10" s="15">
        <v>60452.73</v>
      </c>
      <c r="F10" s="15"/>
      <c r="G10" s="12"/>
      <c r="H10" s="15">
        <v>61233.69</v>
      </c>
      <c r="I10" s="13"/>
      <c r="J10" s="17"/>
      <c r="K10" s="17"/>
      <c r="L10" s="14"/>
      <c r="M10" s="17"/>
      <c r="N10" s="17"/>
      <c r="O10" s="17"/>
      <c r="P10" s="17"/>
      <c r="Q10" s="54"/>
    </row>
    <row r="11" spans="1:19" ht="14.25" customHeight="1" x14ac:dyDescent="0.25">
      <c r="A11" s="55">
        <v>1</v>
      </c>
      <c r="B11" s="58" t="s">
        <v>24</v>
      </c>
      <c r="C11" s="61" t="s">
        <v>29</v>
      </c>
      <c r="D11" s="24" t="s">
        <v>4</v>
      </c>
      <c r="E11" s="25">
        <f>E12+E13+E14+E15</f>
        <v>4381.6400000000003</v>
      </c>
      <c r="F11" s="25">
        <f>F12+F13+F14+F15</f>
        <v>3285.6800000000003</v>
      </c>
      <c r="G11" s="25">
        <f>G12+G13+G14+G15</f>
        <v>-219.63000000000002</v>
      </c>
      <c r="H11" s="25">
        <f>H12+H13+H14+H15</f>
        <v>4161.95</v>
      </c>
      <c r="I11" s="26">
        <f t="shared" si="2"/>
        <v>1.2666936524555037</v>
      </c>
      <c r="J11" s="27">
        <v>3</v>
      </c>
      <c r="K11" s="27">
        <v>3</v>
      </c>
      <c r="L11" s="27">
        <f t="shared" ref="L11:L26" si="3">(K11/J11)*100</f>
        <v>100</v>
      </c>
      <c r="M11" s="27">
        <v>1</v>
      </c>
      <c r="N11" s="27">
        <v>1</v>
      </c>
      <c r="O11" s="27">
        <v>8</v>
      </c>
      <c r="P11" s="27">
        <v>8</v>
      </c>
      <c r="Q11" s="52"/>
    </row>
    <row r="12" spans="1:19" ht="18" customHeight="1" x14ac:dyDescent="0.25">
      <c r="A12" s="56"/>
      <c r="B12" s="59"/>
      <c r="C12" s="61"/>
      <c r="D12" s="18" t="s">
        <v>6</v>
      </c>
      <c r="E12" s="15">
        <v>3005.8</v>
      </c>
      <c r="F12" s="15">
        <v>3005.8</v>
      </c>
      <c r="G12" s="12">
        <f t="shared" si="1"/>
        <v>0</v>
      </c>
      <c r="H12" s="15">
        <v>2812.04</v>
      </c>
      <c r="I12" s="13">
        <f t="shared" si="2"/>
        <v>0.93553795994410804</v>
      </c>
      <c r="J12" s="16"/>
      <c r="K12" s="17"/>
      <c r="L12" s="14"/>
      <c r="M12" s="17"/>
      <c r="N12" s="17"/>
      <c r="O12" s="17"/>
      <c r="P12" s="17"/>
      <c r="Q12" s="53"/>
    </row>
    <row r="13" spans="1:19" ht="14.25" customHeight="1" x14ac:dyDescent="0.25">
      <c r="A13" s="56"/>
      <c r="B13" s="59"/>
      <c r="C13" s="61"/>
      <c r="D13" s="19" t="s">
        <v>5</v>
      </c>
      <c r="E13" s="15">
        <v>61.34</v>
      </c>
      <c r="F13" s="15">
        <v>61.34</v>
      </c>
      <c r="G13" s="12">
        <f t="shared" si="1"/>
        <v>0</v>
      </c>
      <c r="H13" s="15">
        <v>57.39</v>
      </c>
      <c r="I13" s="13">
        <f t="shared" si="2"/>
        <v>0.93560482556243885</v>
      </c>
      <c r="J13" s="16"/>
      <c r="K13" s="17"/>
      <c r="L13" s="14"/>
      <c r="M13" s="17"/>
      <c r="N13" s="17"/>
      <c r="O13" s="17"/>
      <c r="P13" s="17"/>
      <c r="Q13" s="53"/>
    </row>
    <row r="14" spans="1:19" ht="16.5" customHeight="1" x14ac:dyDescent="0.25">
      <c r="A14" s="56"/>
      <c r="B14" s="59"/>
      <c r="C14" s="61"/>
      <c r="D14" s="18" t="s">
        <v>9</v>
      </c>
      <c r="E14" s="15">
        <v>438.17</v>
      </c>
      <c r="F14" s="15">
        <v>218.54</v>
      </c>
      <c r="G14" s="12">
        <f t="shared" si="1"/>
        <v>-219.63000000000002</v>
      </c>
      <c r="H14" s="15">
        <v>416.19</v>
      </c>
      <c r="I14" s="13">
        <f t="shared" si="2"/>
        <v>1.9044110917909765</v>
      </c>
      <c r="J14" s="16"/>
      <c r="K14" s="17"/>
      <c r="L14" s="14"/>
      <c r="M14" s="17"/>
      <c r="N14" s="17"/>
      <c r="O14" s="17"/>
      <c r="P14" s="17"/>
      <c r="Q14" s="53"/>
    </row>
    <row r="15" spans="1:19" ht="50.25" customHeight="1" x14ac:dyDescent="0.25">
      <c r="A15" s="57"/>
      <c r="B15" s="60"/>
      <c r="C15" s="61"/>
      <c r="D15" s="18" t="s">
        <v>7</v>
      </c>
      <c r="E15" s="15">
        <v>876.33</v>
      </c>
      <c r="F15" s="15"/>
      <c r="G15" s="12"/>
      <c r="H15" s="15">
        <v>876.33</v>
      </c>
      <c r="I15" s="13"/>
      <c r="J15" s="17"/>
      <c r="K15" s="17"/>
      <c r="L15" s="14"/>
      <c r="M15" s="17"/>
      <c r="N15" s="17"/>
      <c r="O15" s="17"/>
      <c r="P15" s="17"/>
      <c r="Q15" s="54"/>
    </row>
    <row r="16" spans="1:19" x14ac:dyDescent="0.25">
      <c r="A16" s="55">
        <v>2</v>
      </c>
      <c r="B16" s="62" t="s">
        <v>25</v>
      </c>
      <c r="C16" s="65" t="s">
        <v>29</v>
      </c>
      <c r="D16" s="28" t="s">
        <v>4</v>
      </c>
      <c r="E16" s="29">
        <f>E17+E18+E19+E20</f>
        <v>351476.88</v>
      </c>
      <c r="F16" s="29">
        <f t="shared" ref="F16:H16" si="4">F17+F18+F19+F20</f>
        <v>316386.3</v>
      </c>
      <c r="G16" s="29">
        <f t="shared" si="4"/>
        <v>-215.56999999999971</v>
      </c>
      <c r="H16" s="29">
        <f t="shared" si="4"/>
        <v>349741.13999999996</v>
      </c>
      <c r="I16" s="30">
        <f t="shared" si="2"/>
        <v>1.1054244131304041</v>
      </c>
      <c r="J16" s="31">
        <v>2</v>
      </c>
      <c r="K16" s="31">
        <v>2</v>
      </c>
      <c r="L16" s="31">
        <f t="shared" si="3"/>
        <v>100</v>
      </c>
      <c r="M16" s="31">
        <v>1</v>
      </c>
      <c r="N16" s="31">
        <v>1</v>
      </c>
      <c r="O16" s="31">
        <v>16</v>
      </c>
      <c r="P16" s="31">
        <v>15</v>
      </c>
      <c r="Q16" s="5"/>
      <c r="S16" s="80"/>
    </row>
    <row r="17" spans="1:17" ht="22.5" x14ac:dyDescent="0.25">
      <c r="A17" s="56"/>
      <c r="B17" s="63"/>
      <c r="C17" s="65"/>
      <c r="D17" s="18" t="s">
        <v>6</v>
      </c>
      <c r="E17" s="15">
        <v>204027.1</v>
      </c>
      <c r="F17" s="15">
        <v>204027.1</v>
      </c>
      <c r="G17" s="12">
        <f t="shared" si="1"/>
        <v>0</v>
      </c>
      <c r="H17" s="15">
        <v>203018.79</v>
      </c>
      <c r="I17" s="13">
        <f t="shared" si="2"/>
        <v>0.99505796043760852</v>
      </c>
      <c r="J17" s="16"/>
      <c r="K17" s="17"/>
      <c r="L17" s="14"/>
      <c r="M17" s="17"/>
      <c r="N17" s="17"/>
      <c r="O17" s="17"/>
      <c r="P17" s="17"/>
      <c r="Q17" s="8"/>
    </row>
    <row r="18" spans="1:17" x14ac:dyDescent="0.25">
      <c r="A18" s="56"/>
      <c r="B18" s="63"/>
      <c r="C18" s="65"/>
      <c r="D18" s="19" t="s">
        <v>5</v>
      </c>
      <c r="E18" s="15">
        <v>99393.12</v>
      </c>
      <c r="F18" s="15">
        <v>99393.12</v>
      </c>
      <c r="G18" s="12">
        <f t="shared" si="1"/>
        <v>0</v>
      </c>
      <c r="H18" s="15">
        <v>98741.93</v>
      </c>
      <c r="I18" s="13">
        <f t="shared" si="2"/>
        <v>0.99344833928143117</v>
      </c>
      <c r="J18" s="16"/>
      <c r="K18" s="17"/>
      <c r="L18" s="14"/>
      <c r="M18" s="17"/>
      <c r="N18" s="17"/>
      <c r="O18" s="17"/>
      <c r="P18" s="17"/>
    </row>
    <row r="19" spans="1:17" x14ac:dyDescent="0.25">
      <c r="A19" s="56"/>
      <c r="B19" s="63"/>
      <c r="C19" s="65"/>
      <c r="D19" s="18" t="s">
        <v>9</v>
      </c>
      <c r="E19" s="15">
        <v>13181.65</v>
      </c>
      <c r="F19" s="15">
        <v>12966.08</v>
      </c>
      <c r="G19" s="12">
        <f t="shared" si="1"/>
        <v>-215.56999999999971</v>
      </c>
      <c r="H19" s="15">
        <v>13105.41</v>
      </c>
      <c r="I19" s="13">
        <f t="shared" si="2"/>
        <v>1.0107457303980849</v>
      </c>
      <c r="J19" s="16"/>
      <c r="K19" s="17"/>
      <c r="L19" s="14"/>
      <c r="M19" s="17"/>
      <c r="N19" s="17"/>
      <c r="O19" s="17"/>
      <c r="P19" s="17"/>
    </row>
    <row r="20" spans="1:17" ht="53.25" customHeight="1" x14ac:dyDescent="0.25">
      <c r="A20" s="57"/>
      <c r="B20" s="64"/>
      <c r="C20" s="65"/>
      <c r="D20" s="18" t="s">
        <v>7</v>
      </c>
      <c r="E20" s="15">
        <v>34875.01</v>
      </c>
      <c r="F20" s="15"/>
      <c r="G20" s="12"/>
      <c r="H20" s="15">
        <v>34875.01</v>
      </c>
      <c r="I20" s="13"/>
      <c r="J20" s="17"/>
      <c r="K20" s="17"/>
      <c r="L20" s="14"/>
      <c r="M20" s="17"/>
      <c r="N20" s="17"/>
      <c r="O20" s="17"/>
      <c r="P20" s="17"/>
    </row>
    <row r="21" spans="1:17" x14ac:dyDescent="0.25">
      <c r="A21" s="55">
        <v>3</v>
      </c>
      <c r="B21" s="66" t="s">
        <v>26</v>
      </c>
      <c r="C21" s="69" t="s">
        <v>29</v>
      </c>
      <c r="D21" s="32" t="s">
        <v>4</v>
      </c>
      <c r="E21" s="33">
        <f>E22+E23+E24+E25</f>
        <v>10884.580000000002</v>
      </c>
      <c r="F21" s="33">
        <f t="shared" ref="F21:H21" si="5">F22+F23+F24+F25</f>
        <v>9796.1200000000008</v>
      </c>
      <c r="G21" s="33">
        <f t="shared" si="1"/>
        <v>-1088.4600000000009</v>
      </c>
      <c r="H21" s="33">
        <f t="shared" si="5"/>
        <v>11277.49</v>
      </c>
      <c r="I21" s="34">
        <f t="shared" si="2"/>
        <v>1.1512200748867918</v>
      </c>
      <c r="J21" s="35">
        <v>2</v>
      </c>
      <c r="K21" s="35">
        <v>2</v>
      </c>
      <c r="L21" s="35">
        <f t="shared" si="3"/>
        <v>100</v>
      </c>
      <c r="M21" s="35">
        <v>2</v>
      </c>
      <c r="N21" s="35">
        <v>2</v>
      </c>
      <c r="O21" s="35">
        <v>13</v>
      </c>
      <c r="P21" s="35">
        <v>13</v>
      </c>
    </row>
    <row r="22" spans="1:17" ht="22.5" x14ac:dyDescent="0.25">
      <c r="A22" s="56"/>
      <c r="B22" s="67"/>
      <c r="C22" s="69"/>
      <c r="D22" s="18" t="s">
        <v>6</v>
      </c>
      <c r="E22" s="15">
        <v>9600.2000000000007</v>
      </c>
      <c r="F22" s="15">
        <v>9600.2000000000007</v>
      </c>
      <c r="G22" s="12">
        <f t="shared" si="1"/>
        <v>0</v>
      </c>
      <c r="H22" s="15">
        <v>9219.8799999999992</v>
      </c>
      <c r="I22" s="13">
        <f t="shared" si="2"/>
        <v>0.96038415866336102</v>
      </c>
      <c r="J22" s="16"/>
      <c r="K22" s="17"/>
      <c r="L22" s="14"/>
      <c r="M22" s="17"/>
      <c r="N22" s="17"/>
      <c r="O22" s="17"/>
      <c r="P22" s="17"/>
    </row>
    <row r="23" spans="1:17" x14ac:dyDescent="0.25">
      <c r="A23" s="56"/>
      <c r="B23" s="67"/>
      <c r="C23" s="69"/>
      <c r="D23" s="19" t="s">
        <v>5</v>
      </c>
      <c r="E23" s="15">
        <v>195.92</v>
      </c>
      <c r="F23" s="15">
        <v>195.92</v>
      </c>
      <c r="G23" s="12">
        <f t="shared" si="1"/>
        <v>0</v>
      </c>
      <c r="H23" s="15">
        <v>188.16</v>
      </c>
      <c r="I23" s="13">
        <f t="shared" si="2"/>
        <v>0.96039199673336062</v>
      </c>
      <c r="J23" s="16"/>
      <c r="K23" s="17"/>
      <c r="L23" s="14"/>
      <c r="M23" s="17"/>
      <c r="N23" s="17"/>
      <c r="O23" s="17"/>
      <c r="P23" s="17"/>
    </row>
    <row r="24" spans="1:17" x14ac:dyDescent="0.25">
      <c r="A24" s="56"/>
      <c r="B24" s="67"/>
      <c r="C24" s="69"/>
      <c r="D24" s="18" t="s">
        <v>9</v>
      </c>
      <c r="E24" s="15"/>
      <c r="F24" s="15"/>
      <c r="G24" s="12">
        <f t="shared" si="1"/>
        <v>0</v>
      </c>
      <c r="H24" s="15"/>
      <c r="I24" s="13"/>
      <c r="J24" s="16"/>
      <c r="K24" s="17"/>
      <c r="L24" s="14"/>
      <c r="M24" s="17"/>
      <c r="N24" s="17"/>
      <c r="O24" s="17"/>
      <c r="P24" s="17"/>
    </row>
    <row r="25" spans="1:17" ht="48.75" customHeight="1" x14ac:dyDescent="0.25">
      <c r="A25" s="57"/>
      <c r="B25" s="68"/>
      <c r="C25" s="69"/>
      <c r="D25" s="18" t="s">
        <v>7</v>
      </c>
      <c r="E25" s="15">
        <v>1088.46</v>
      </c>
      <c r="F25" s="15"/>
      <c r="G25" s="12"/>
      <c r="H25" s="15">
        <v>1869.45</v>
      </c>
      <c r="I25" s="13"/>
      <c r="J25" s="17"/>
      <c r="K25" s="17"/>
      <c r="L25" s="14"/>
      <c r="M25" s="17"/>
      <c r="N25" s="17"/>
      <c r="O25" s="17"/>
      <c r="P25" s="17"/>
    </row>
    <row r="26" spans="1:17" x14ac:dyDescent="0.25">
      <c r="A26" s="55">
        <v>4</v>
      </c>
      <c r="B26" s="76" t="s">
        <v>27</v>
      </c>
      <c r="C26" s="79" t="s">
        <v>29</v>
      </c>
      <c r="D26" s="36" t="s">
        <v>4</v>
      </c>
      <c r="E26" s="37">
        <f>E27+E28+E29+E30</f>
        <v>100077.98999999999</v>
      </c>
      <c r="F26" s="37">
        <f t="shared" ref="F26:H26" si="6">F27+F28+F29+F30</f>
        <v>81396.37</v>
      </c>
      <c r="G26" s="37">
        <f t="shared" si="6"/>
        <v>1.0000000002037268E-2</v>
      </c>
      <c r="H26" s="37">
        <f t="shared" si="6"/>
        <v>100078</v>
      </c>
      <c r="I26" s="38">
        <f t="shared" si="2"/>
        <v>1.2295142891507325</v>
      </c>
      <c r="J26" s="39">
        <v>2</v>
      </c>
      <c r="K26" s="39">
        <v>2</v>
      </c>
      <c r="L26" s="39">
        <f t="shared" si="3"/>
        <v>100</v>
      </c>
      <c r="M26" s="39">
        <v>2</v>
      </c>
      <c r="N26" s="39">
        <v>2</v>
      </c>
      <c r="O26" s="39">
        <v>6</v>
      </c>
      <c r="P26" s="39">
        <v>6</v>
      </c>
    </row>
    <row r="27" spans="1:17" ht="22.5" x14ac:dyDescent="0.25">
      <c r="A27" s="56"/>
      <c r="B27" s="77"/>
      <c r="C27" s="79"/>
      <c r="D27" s="18" t="s">
        <v>6</v>
      </c>
      <c r="E27" s="15">
        <v>51244.1</v>
      </c>
      <c r="F27" s="15">
        <v>51244.1</v>
      </c>
      <c r="G27" s="12">
        <f t="shared" si="1"/>
        <v>0</v>
      </c>
      <c r="H27" s="15">
        <v>51244.1</v>
      </c>
      <c r="I27" s="13">
        <f t="shared" si="2"/>
        <v>1</v>
      </c>
      <c r="J27" s="16"/>
      <c r="K27" s="17"/>
      <c r="L27" s="14"/>
      <c r="M27" s="17"/>
      <c r="N27" s="17"/>
      <c r="O27" s="17"/>
      <c r="P27" s="17"/>
    </row>
    <row r="28" spans="1:17" x14ac:dyDescent="0.25">
      <c r="A28" s="56"/>
      <c r="B28" s="77"/>
      <c r="C28" s="79"/>
      <c r="D28" s="19" t="s">
        <v>5</v>
      </c>
      <c r="E28" s="15">
        <v>29585.17</v>
      </c>
      <c r="F28" s="15">
        <v>29585.18</v>
      </c>
      <c r="G28" s="12">
        <f t="shared" si="1"/>
        <v>1.0000000002037268E-2</v>
      </c>
      <c r="H28" s="15">
        <v>29585.18</v>
      </c>
      <c r="I28" s="13">
        <f t="shared" si="2"/>
        <v>1</v>
      </c>
      <c r="J28" s="16"/>
      <c r="K28" s="17"/>
      <c r="L28" s="14"/>
      <c r="M28" s="17"/>
      <c r="N28" s="17"/>
      <c r="O28" s="17"/>
      <c r="P28" s="17"/>
    </row>
    <row r="29" spans="1:17" x14ac:dyDescent="0.25">
      <c r="A29" s="56"/>
      <c r="B29" s="77"/>
      <c r="C29" s="79"/>
      <c r="D29" s="18" t="s">
        <v>9</v>
      </c>
      <c r="E29" s="15">
        <v>567.09</v>
      </c>
      <c r="F29" s="15">
        <v>567.09</v>
      </c>
      <c r="G29" s="12">
        <f t="shared" si="1"/>
        <v>0</v>
      </c>
      <c r="H29" s="15">
        <v>567.09</v>
      </c>
      <c r="I29" s="13">
        <f t="shared" si="2"/>
        <v>1</v>
      </c>
      <c r="J29" s="16"/>
      <c r="K29" s="17"/>
      <c r="L29" s="14"/>
      <c r="M29" s="17"/>
      <c r="N29" s="17"/>
      <c r="O29" s="17"/>
      <c r="P29" s="17"/>
    </row>
    <row r="30" spans="1:17" ht="59.25" customHeight="1" x14ac:dyDescent="0.25">
      <c r="A30" s="57"/>
      <c r="B30" s="78"/>
      <c r="C30" s="79"/>
      <c r="D30" s="18" t="s">
        <v>7</v>
      </c>
      <c r="E30" s="15">
        <v>18681.63</v>
      </c>
      <c r="F30" s="15"/>
      <c r="G30" s="12"/>
      <c r="H30" s="15">
        <v>18681.63</v>
      </c>
      <c r="I30" s="13"/>
      <c r="J30" s="17"/>
      <c r="K30" s="17"/>
      <c r="L30" s="14"/>
      <c r="M30" s="17"/>
      <c r="N30" s="17"/>
      <c r="O30" s="17"/>
      <c r="P30" s="17"/>
    </row>
    <row r="31" spans="1:17" x14ac:dyDescent="0.25">
      <c r="A31" s="55">
        <v>5</v>
      </c>
      <c r="B31" s="70" t="s">
        <v>28</v>
      </c>
      <c r="C31" s="73" t="s">
        <v>30</v>
      </c>
      <c r="D31" s="40" t="s">
        <v>4</v>
      </c>
      <c r="E31" s="41">
        <f>E32+E33+E34+E35</f>
        <v>234918.03</v>
      </c>
      <c r="F31" s="41">
        <f t="shared" ref="F31:H31" si="7">F32+F33+F34+F35</f>
        <v>227019.72</v>
      </c>
      <c r="G31" s="41">
        <f t="shared" si="7"/>
        <v>-2967.0100000000116</v>
      </c>
      <c r="H31" s="41">
        <f t="shared" si="7"/>
        <v>231950.97</v>
      </c>
      <c r="I31" s="42">
        <f t="shared" ref="I31:I34" si="8">H31/F31</f>
        <v>1.0217216812706844</v>
      </c>
      <c r="J31" s="43">
        <v>1</v>
      </c>
      <c r="K31" s="43">
        <v>1</v>
      </c>
      <c r="L31" s="43">
        <f t="shared" ref="L31" si="9">(K31/J31)*100</f>
        <v>100</v>
      </c>
      <c r="M31" s="43">
        <v>1</v>
      </c>
      <c r="N31" s="43">
        <v>1</v>
      </c>
      <c r="O31" s="43">
        <v>17</v>
      </c>
      <c r="P31" s="43">
        <v>16</v>
      </c>
    </row>
    <row r="32" spans="1:17" ht="22.5" x14ac:dyDescent="0.25">
      <c r="A32" s="56"/>
      <c r="B32" s="71"/>
      <c r="C32" s="74"/>
      <c r="D32" s="18" t="s">
        <v>6</v>
      </c>
      <c r="E32" s="15">
        <v>135351.70000000001</v>
      </c>
      <c r="F32" s="15">
        <v>132975.5</v>
      </c>
      <c r="G32" s="12">
        <f t="shared" ref="G32:G34" si="10">F32-E32</f>
        <v>-2376.2000000000116</v>
      </c>
      <c r="H32" s="15">
        <v>132975.32</v>
      </c>
      <c r="I32" s="13">
        <f t="shared" si="8"/>
        <v>0.99999864636718794</v>
      </c>
      <c r="J32" s="16"/>
      <c r="K32" s="17"/>
      <c r="L32" s="14"/>
      <c r="M32" s="17"/>
      <c r="N32" s="17"/>
      <c r="O32" s="17"/>
      <c r="P32" s="17"/>
    </row>
    <row r="33" spans="1:16" x14ac:dyDescent="0.25">
      <c r="A33" s="56"/>
      <c r="B33" s="71"/>
      <c r="C33" s="74"/>
      <c r="D33" s="19" t="s">
        <v>5</v>
      </c>
      <c r="E33" s="15">
        <v>93053.03</v>
      </c>
      <c r="F33" s="15">
        <v>93053.03</v>
      </c>
      <c r="G33" s="12">
        <f t="shared" si="10"/>
        <v>0</v>
      </c>
      <c r="H33" s="15">
        <v>92497.84</v>
      </c>
      <c r="I33" s="13">
        <f t="shared" si="8"/>
        <v>0.99403361717506666</v>
      </c>
      <c r="J33" s="16"/>
      <c r="K33" s="17"/>
      <c r="L33" s="14"/>
      <c r="M33" s="17"/>
      <c r="N33" s="17"/>
      <c r="O33" s="17"/>
      <c r="P33" s="17"/>
    </row>
    <row r="34" spans="1:16" x14ac:dyDescent="0.25">
      <c r="A34" s="56"/>
      <c r="B34" s="71"/>
      <c r="C34" s="74"/>
      <c r="D34" s="18" t="s">
        <v>9</v>
      </c>
      <c r="E34" s="15">
        <v>1582</v>
      </c>
      <c r="F34" s="15">
        <v>991.19</v>
      </c>
      <c r="G34" s="12">
        <f t="shared" si="10"/>
        <v>-590.80999999999995</v>
      </c>
      <c r="H34" s="15">
        <v>1546.55</v>
      </c>
      <c r="I34" s="13">
        <f t="shared" si="8"/>
        <v>1.5602962096066344</v>
      </c>
      <c r="J34" s="16"/>
      <c r="K34" s="17"/>
      <c r="L34" s="14"/>
      <c r="M34" s="17"/>
      <c r="N34" s="17"/>
      <c r="O34" s="17"/>
      <c r="P34" s="17"/>
    </row>
    <row r="35" spans="1:16" ht="22.5" x14ac:dyDescent="0.25">
      <c r="A35" s="57"/>
      <c r="B35" s="72"/>
      <c r="C35" s="75"/>
      <c r="D35" s="18" t="s">
        <v>7</v>
      </c>
      <c r="E35" s="15">
        <v>4931.3</v>
      </c>
      <c r="F35" s="15"/>
      <c r="G35" s="12"/>
      <c r="H35" s="15">
        <v>4931.26</v>
      </c>
      <c r="I35" s="13"/>
      <c r="J35" s="17"/>
      <c r="K35" s="17"/>
      <c r="L35" s="14"/>
      <c r="M35" s="17"/>
      <c r="N35" s="17"/>
      <c r="O35" s="17"/>
      <c r="P35" s="17"/>
    </row>
  </sheetData>
  <mergeCells count="30">
    <mergeCell ref="A31:A35"/>
    <mergeCell ref="B31:B35"/>
    <mergeCell ref="C31:C35"/>
    <mergeCell ref="A26:A30"/>
    <mergeCell ref="B26:B30"/>
    <mergeCell ref="C26:C30"/>
    <mergeCell ref="A16:A20"/>
    <mergeCell ref="B16:B20"/>
    <mergeCell ref="C16:C20"/>
    <mergeCell ref="A21:A25"/>
    <mergeCell ref="B21:B25"/>
    <mergeCell ref="C21:C25"/>
    <mergeCell ref="A11:A15"/>
    <mergeCell ref="B11:B15"/>
    <mergeCell ref="C11:C15"/>
    <mergeCell ref="Q11:Q15"/>
    <mergeCell ref="Q3:Q4"/>
    <mergeCell ref="A1:Q1"/>
    <mergeCell ref="B6:B10"/>
    <mergeCell ref="B3:B4"/>
    <mergeCell ref="C3:C4"/>
    <mergeCell ref="E3:I3"/>
    <mergeCell ref="A3:A4"/>
    <mergeCell ref="J3:L3"/>
    <mergeCell ref="M3:N3"/>
    <mergeCell ref="C6:C10"/>
    <mergeCell ref="D3:D4"/>
    <mergeCell ref="Q6:Q10"/>
    <mergeCell ref="O3:P3"/>
    <mergeCell ref="A6:A10"/>
  </mergeCells>
  <pageMargins left="0.19685039370078741" right="0.15748031496062992" top="0.55000000000000004" bottom="0.15748031496062992" header="0.34" footer="0.31496062992125984"/>
  <pageSetup paperSize="9" scale="87" fitToHeight="0" orientation="landscape" r:id="rId1"/>
  <headerFooter differentFirst="1"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Максим</dc:creator>
  <cp:lastModifiedBy>Аня</cp:lastModifiedBy>
  <cp:lastPrinted>2025-03-03T06:24:15Z</cp:lastPrinted>
  <dcterms:created xsi:type="dcterms:W3CDTF">2016-01-25T11:04:51Z</dcterms:created>
  <dcterms:modified xsi:type="dcterms:W3CDTF">2025-04-22T06:16:56Z</dcterms:modified>
</cp:coreProperties>
</file>