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  <definedName name="_xlnm.Print_Area" localSheetId="0">Лист1!$A$1:$Q$77</definedName>
  </definedNames>
  <calcPr calcId="125725"/>
</workbook>
</file>

<file path=xl/calcChain.xml><?xml version="1.0" encoding="utf-8"?>
<calcChain xmlns="http://schemas.openxmlformats.org/spreadsheetml/2006/main">
  <c r="P6" i="1"/>
  <c r="M6"/>
  <c r="N6"/>
  <c r="O6"/>
  <c r="J6"/>
  <c r="K6"/>
  <c r="L60"/>
  <c r="E6"/>
  <c r="I61" l="1"/>
  <c r="I62"/>
  <c r="I60"/>
  <c r="I56"/>
  <c r="I54"/>
  <c r="I50"/>
  <c r="I48"/>
  <c r="I43"/>
  <c r="I44"/>
  <c r="I42"/>
  <c r="I37"/>
  <c r="I38"/>
  <c r="I36"/>
  <c r="I32"/>
  <c r="I30"/>
  <c r="I25"/>
  <c r="I26"/>
  <c r="I24"/>
  <c r="I19"/>
  <c r="I20"/>
  <c r="I18"/>
  <c r="I14"/>
  <c r="I13"/>
  <c r="I12"/>
  <c r="I7"/>
  <c r="I8"/>
  <c r="I6"/>
  <c r="G13" l="1"/>
  <c r="H20"/>
  <c r="F20"/>
  <c r="E20"/>
  <c r="H14"/>
  <c r="F14"/>
  <c r="E14"/>
  <c r="H8"/>
  <c r="F8"/>
  <c r="E8"/>
  <c r="G77"/>
  <c r="G76"/>
  <c r="G75"/>
  <c r="G74"/>
  <c r="G73"/>
  <c r="L72"/>
  <c r="G72"/>
  <c r="G71"/>
  <c r="G70"/>
  <c r="G69"/>
  <c r="G68"/>
  <c r="G67"/>
  <c r="L66"/>
  <c r="G66"/>
  <c r="G65"/>
  <c r="G64"/>
  <c r="G63"/>
  <c r="G61"/>
  <c r="G60"/>
  <c r="G56"/>
  <c r="L54"/>
  <c r="G54"/>
  <c r="G50"/>
  <c r="G48"/>
  <c r="G43"/>
  <c r="L42"/>
  <c r="G42"/>
  <c r="L12"/>
  <c r="L18"/>
  <c r="L24"/>
  <c r="L36"/>
  <c r="L6"/>
  <c r="G7"/>
  <c r="G12"/>
  <c r="G18"/>
  <c r="G19"/>
  <c r="G24"/>
  <c r="G25"/>
  <c r="G30"/>
  <c r="G32"/>
  <c r="G36"/>
  <c r="G37"/>
  <c r="G6"/>
  <c r="G62" l="1"/>
  <c r="G44"/>
  <c r="G38"/>
  <c r="G26"/>
  <c r="G20"/>
  <c r="G14"/>
  <c r="G8"/>
</calcChain>
</file>

<file path=xl/sharedStrings.xml><?xml version="1.0" encoding="utf-8"?>
<sst xmlns="http://schemas.openxmlformats.org/spreadsheetml/2006/main" count="131" uniqueCount="51">
  <si>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</si>
  <si>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</si>
  <si>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</si>
  <si>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</si>
  <si>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</si>
  <si>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</si>
  <si>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</si>
  <si>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</si>
  <si>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</si>
  <si>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</si>
  <si>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доля выполненных в полном объеме, %</t>
  </si>
  <si>
    <t>Предусмотрено</t>
  </si>
  <si>
    <t>Выполнено в полном объеме</t>
  </si>
  <si>
    <t>Оценка эффективности госпрограммы за _____ год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</si>
  <si>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</si>
  <si>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</si>
  <si>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</si>
  <si>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Фактически предусмотрено на реализацию госпрограммы (областной и федеральный бюджеты - по сводной бюджетной росписи на 30.12.2024)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</si>
  <si>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</si>
  <si>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</si>
  <si>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</si>
  <si>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</si>
  <si>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>Предусмотрено государственной программой в соответствии с 110- ЗКО  от 04.12.2024</t>
  </si>
  <si>
    <t>Министерство социального обеспечения, материнства и детства Курской области</t>
  </si>
  <si>
    <r>
      <t>Государственная программа "</t>
    </r>
    <r>
      <rPr>
        <b/>
        <u/>
        <sz val="8"/>
        <color rgb="FF000000"/>
        <rFont val="Times New Roman"/>
        <family val="1"/>
        <charset val="204"/>
      </rPr>
      <t>Социальная поддржка граждан в Курской области</t>
    </r>
    <r>
      <rPr>
        <b/>
        <sz val="8"/>
        <color rgb="FF000000"/>
        <rFont val="Times New Roman"/>
        <family val="1"/>
        <charset val="204"/>
      </rPr>
      <t xml:space="preserve">" </t>
    </r>
  </si>
  <si>
    <r>
      <t>Региональный проект P1-38 "</t>
    </r>
    <r>
      <rPr>
        <b/>
        <u/>
        <sz val="8"/>
        <color rgb="FF000000"/>
        <rFont val="Times New Roman"/>
        <family val="1"/>
        <charset val="204"/>
      </rPr>
      <t>Финансовая поддержка семей при рождении детей (Курская область)</t>
    </r>
    <r>
      <rPr>
        <b/>
        <sz val="8"/>
        <color rgb="FF000000"/>
        <rFont val="Times New Roman"/>
        <family val="1"/>
        <charset val="204"/>
      </rPr>
      <t>"</t>
    </r>
  </si>
  <si>
    <r>
      <t>Региональный проект P3-38 "</t>
    </r>
    <r>
      <rPr>
        <b/>
        <u/>
        <sz val="8"/>
        <color rgb="FF000000"/>
        <rFont val="Times New Roman"/>
        <family val="1"/>
        <charset val="204"/>
      </rPr>
      <t>Разработка и реализация программы системной поддержки и повышения качества жизни граждан старшего поколения 
(Курская область)</t>
    </r>
    <r>
      <rPr>
        <b/>
        <sz val="8"/>
        <color rgb="FF000000"/>
        <rFont val="Times New Roman"/>
        <family val="1"/>
        <charset val="204"/>
      </rPr>
      <t xml:space="preserve">"
</t>
    </r>
  </si>
  <si>
    <r>
      <t>Комплекс процессных мероприятий №1 "</t>
    </r>
    <r>
      <rPr>
        <b/>
        <u/>
        <sz val="8"/>
        <color rgb="FF000000"/>
        <rFont val="Times New Roman"/>
        <family val="1"/>
        <charset val="204"/>
      </rPr>
      <t>Предоставление мер социальной поддержки отдельным категориям граждан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</si>
  <si>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№2 "</t>
    </r>
    <r>
      <rPr>
        <b/>
        <u/>
        <sz val="8"/>
        <color rgb="FF000000"/>
        <rFont val="Times New Roman"/>
        <family val="1"/>
        <charset val="204"/>
      </rPr>
      <t>Выплата пенсий, доплат к пенсиям отдельным категориям граждан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</si>
  <si>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№3 "</t>
    </r>
    <r>
      <rPr>
        <b/>
        <u/>
        <sz val="8"/>
        <color rgb="FF000000"/>
        <rFont val="Times New Roman"/>
        <family val="1"/>
        <charset val="204"/>
      </rPr>
      <t>Предоставление мер государственной поддержки семьям с детьм</t>
    </r>
    <r>
      <rPr>
        <b/>
        <sz val="8"/>
        <color rgb="FF000000"/>
        <rFont val="Times New Roman"/>
        <family val="1"/>
        <charset val="204"/>
      </rPr>
      <t>и"</t>
    </r>
  </si>
  <si>
    <r>
      <t>Комплекс процессных мероприятий №4 "</t>
    </r>
    <r>
      <rPr>
        <b/>
        <u/>
        <sz val="8"/>
        <color rgb="FF000000"/>
        <rFont val="Times New Roman"/>
        <family val="1"/>
        <charset val="204"/>
      </rPr>
      <t>Обеспечение жилыми помещениями детей-сирот, детей, оставшихся без попечения родителей, лиц из их числа, а также предоставление мер социальной поддержки указанной категории граждан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</si>
  <si>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№5 "</t>
    </r>
    <r>
      <rPr>
        <b/>
        <u/>
        <sz val="8"/>
        <color rgb="FF000000"/>
        <rFont val="Times New Roman"/>
        <family val="1"/>
        <charset val="204"/>
      </rPr>
      <t>Финансовое обеспечение полномочий, переданных муниципальным образованиям Курской области, на содержание работников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</si>
  <si>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№6 "</t>
    </r>
    <r>
      <rPr>
        <b/>
        <u/>
        <sz val="8"/>
        <color rgb="FF000000"/>
        <rFont val="Times New Roman"/>
        <family val="1"/>
        <charset val="204"/>
      </rPr>
      <t>Государственная поддержка социально ориентированных некоммерческих организаций, общественных организаций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</si>
  <si>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№7 "</t>
    </r>
    <r>
      <rPr>
        <b/>
        <u/>
        <sz val="8"/>
        <color rgb="FF000000"/>
        <rFont val="Times New Roman"/>
        <family val="1"/>
        <charset val="204"/>
      </rPr>
      <t>Обеспечение деятельности Министерства социального обеспечения, материнства и детства Курской области и подведомственных учреждений</t>
    </r>
    <r>
      <rPr>
        <b/>
        <sz val="8"/>
        <color rgb="FF000000"/>
        <rFont val="Times New Roman"/>
        <family val="1"/>
        <charset val="204"/>
      </rPr>
      <t>"</t>
    </r>
  </si>
  <si>
    <r>
      <t>Комплекс процессных мероприятий №9 "</t>
    </r>
    <r>
      <rPr>
        <b/>
        <u/>
        <sz val="8"/>
        <color rgb="FF000000"/>
        <rFont val="Times New Roman"/>
        <family val="1"/>
        <charset val="204"/>
      </rPr>
      <t>Повышение уровня и качества жизни граждан старшего поколения</t>
    </r>
    <r>
      <rPr>
        <b/>
        <sz val="8"/>
        <color rgb="FF000000"/>
        <rFont val="Times New Roman"/>
        <family val="1"/>
        <charset val="204"/>
      </rPr>
      <t>"</t>
    </r>
  </si>
  <si>
    <t>Министерство социального обеспечения, материнства
и детства 
Курской области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</si>
  <si>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</si>
  <si>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</si>
  <si>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</si>
  <si>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</si>
  <si>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</si>
  <si>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</si>
  <si>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</si>
  <si>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</si>
  <si>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</si>
  <si>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</si>
  <si>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</si>
  <si>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Фактические расходы (областной и федеральный бюджеты - кассовый расход)</t>
  </si>
  <si>
    <r>
      <t>Комплекс процессных мероприятий №8 "</t>
    </r>
    <r>
      <rPr>
        <b/>
        <u/>
        <sz val="8"/>
        <color rgb="FF000000"/>
        <rFont val="Times New Roman"/>
        <family val="1"/>
        <charset val="204"/>
      </rPr>
      <t>Проекты Стратегии цифровой трансформации ключевых отраслей экономики, социальной сферы и государственного управления Курской области</t>
    </r>
    <r>
      <rPr>
        <b/>
        <sz val="8"/>
        <color rgb="FF000000"/>
        <rFont val="Times New Roman"/>
        <family val="1"/>
        <charset val="204"/>
      </rPr>
      <t>"</t>
    </r>
  </si>
  <si>
    <t xml:space="preserve"> -</t>
  </si>
  <si>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Приложение 3</t>
    </r>
    <r>
      <rPr>
        <b/>
        <sz val="11"/>
        <color theme="1"/>
        <rFont val="Times New Roman"/>
        <family val="1"/>
        <charset val="204"/>
      </rPr>
      <t xml:space="preserve">
Информация о реализации государственных программ Курской области за 2024 год</t>
    </r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</si>
</sst>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16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sz val="14"/>
      <color rgb="FFFFFF00"/>
      <name val="Calibri"/>
      <family val="2"/>
      <charset val="204"/>
      <scheme val="minor"/>
    </font>
    <font>
      <sz val="14"/>
      <color rgb="FFFFFF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10" fillId="0" borderId="0" xfId="0" applyFont="1"/>
    <xf numFmtId="0" fontId="1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164" fontId="12" fillId="2" borderId="0" xfId="0" applyNumberFormat="1" applyFont="1" applyFill="1"/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7"/>
  <sheetViews>
    <sheetView tabSelected="1" view="pageBreakPreview" zoomScale="110" zoomScaleNormal="100" zoomScaleSheetLayoutView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64" sqref="L64"/>
    </sheetView>
  </sheetViews>
  <sheetFormatPr defaultRowHeight="15"/>
  <cols>
    <col min="1" max="1" width="4.85546875" style="23" customWidth="1"/>
    <col min="2" max="2" width="18.85546875" style="21" customWidth="1"/>
    <col min="3" max="3" width="13.140625" style="19" customWidth="1"/>
    <col min="4" max="4" width="15.28515625" customWidth="1"/>
    <col min="5" max="5" width="13.42578125" style="36" customWidth="1"/>
    <col min="6" max="6" width="12.28515625" style="36" customWidth="1"/>
    <col min="7" max="7" width="9.85546875" style="36" customWidth="1"/>
    <col min="8" max="8" width="11.85546875" style="36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  <col min="18" max="18" width="22.7109375" style="38" customWidth="1"/>
    <col min="19" max="19" width="18" style="38" customWidth="1"/>
    <col min="20" max="20" width="24.42578125" customWidth="1"/>
    <col min="21" max="21" width="19.140625" customWidth="1"/>
  </cols>
  <sheetData>
    <row r="1" spans="1:21" ht="30.75" customHeight="1">
      <c r="A1" s="64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1" ht="8.25" customHeight="1">
      <c r="A2" s="22"/>
      <c r="B2" s="2"/>
      <c r="C2" s="18"/>
      <c r="D2" s="2"/>
      <c r="E2" s="29"/>
      <c r="F2" s="29"/>
      <c r="G2" s="29"/>
      <c r="H2" s="29"/>
      <c r="I2" s="2"/>
      <c r="J2" s="2"/>
      <c r="K2" s="2"/>
      <c r="L2" s="2"/>
      <c r="M2" s="2"/>
      <c r="N2" s="2"/>
      <c r="O2" s="2"/>
      <c r="P2" s="2"/>
      <c r="Q2" s="2"/>
    </row>
    <row r="3" spans="1:21" ht="45.75" customHeight="1">
      <c r="A3" s="63" t="s">
        <v>0</v>
      </c>
      <c r="B3" s="63" t="s">
        <v>15</v>
      </c>
      <c r="C3" s="63" t="s">
        <v>16</v>
      </c>
      <c r="D3" s="67" t="s">
        <v>3</v>
      </c>
      <c r="E3" s="66" t="s">
        <v>8</v>
      </c>
      <c r="F3" s="66"/>
      <c r="G3" s="66"/>
      <c r="H3" s="66"/>
      <c r="I3" s="66"/>
      <c r="J3" s="66" t="s">
        <v>18</v>
      </c>
      <c r="K3" s="66"/>
      <c r="L3" s="66"/>
      <c r="M3" s="66" t="s">
        <v>19</v>
      </c>
      <c r="N3" s="66"/>
      <c r="O3" s="66" t="s">
        <v>20</v>
      </c>
      <c r="P3" s="66"/>
      <c r="Q3" s="63" t="s">
        <v>13</v>
      </c>
      <c r="R3" s="40"/>
    </row>
    <row r="4" spans="1:21" ht="127.5" customHeight="1">
      <c r="A4" s="63"/>
      <c r="B4" s="63"/>
      <c r="C4" s="63"/>
      <c r="D4" s="68"/>
      <c r="E4" s="30" t="s">
        <v>22</v>
      </c>
      <c r="F4" s="30" t="s">
        <v>17</v>
      </c>
      <c r="G4" s="30" t="s">
        <v>1</v>
      </c>
      <c r="H4" s="30" t="s">
        <v>47</v>
      </c>
      <c r="I4" s="5" t="s">
        <v>2</v>
      </c>
      <c r="J4" s="13" t="s">
        <v>11</v>
      </c>
      <c r="K4" s="13" t="s">
        <v>12</v>
      </c>
      <c r="L4" s="10" t="s">
        <v>10</v>
      </c>
      <c r="M4" s="1" t="s">
        <v>11</v>
      </c>
      <c r="N4" s="1" t="s">
        <v>14</v>
      </c>
      <c r="O4" s="1" t="s">
        <v>11</v>
      </c>
      <c r="P4" s="1" t="s">
        <v>14</v>
      </c>
      <c r="Q4" s="63"/>
      <c r="R4" s="40"/>
    </row>
    <row r="5" spans="1:21">
      <c r="A5" s="3">
        <v>1</v>
      </c>
      <c r="B5" s="20">
        <v>2</v>
      </c>
      <c r="C5" s="17">
        <v>3</v>
      </c>
      <c r="D5" s="3">
        <v>4</v>
      </c>
      <c r="E5" s="31">
        <v>5</v>
      </c>
      <c r="F5" s="31">
        <v>6</v>
      </c>
      <c r="G5" s="31">
        <v>7</v>
      </c>
      <c r="H5" s="31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21" ht="17.25" customHeight="1">
      <c r="A6" s="51"/>
      <c r="B6" s="54" t="s">
        <v>24</v>
      </c>
      <c r="C6" s="57" t="s">
        <v>35</v>
      </c>
      <c r="D6" s="9" t="s">
        <v>4</v>
      </c>
      <c r="E6" s="32">
        <f>SUM(E12+E18+E24+E30+E36+E42+E48+E54+E60+E66+E72)</f>
        <v>12244089.530000001</v>
      </c>
      <c r="F6" s="32">
        <v>12974397.51</v>
      </c>
      <c r="G6" s="32">
        <f>F6-E6</f>
        <v>730307.97999999858</v>
      </c>
      <c r="H6" s="32">
        <v>12846244.93</v>
      </c>
      <c r="I6" s="8">
        <f>H6/F6*100</f>
        <v>99.012265657027797</v>
      </c>
      <c r="J6" s="24">
        <f>J12+J18+J24+J30+J36+J42+J48+J54+J60+J66+J72+3</f>
        <v>49</v>
      </c>
      <c r="K6" s="24">
        <f>K12+K18+K24+K30+K36+K42+K48+K54+K60+K66+K72+1</f>
        <v>45</v>
      </c>
      <c r="L6" s="49">
        <f>(K6/J6)*100</f>
        <v>91.83673469387756</v>
      </c>
      <c r="M6" s="24">
        <f>M12+M18+M24+M30+M36+M42+M48+M54+M60+M66+M72</f>
        <v>82</v>
      </c>
      <c r="N6" s="24">
        <f t="shared" ref="N6:O6" si="0">N12+N18+N24+N30+N36+N42+N48+N54+N60+N66+N72</f>
        <v>82</v>
      </c>
      <c r="O6" s="24">
        <f t="shared" si="0"/>
        <v>256</v>
      </c>
      <c r="P6" s="24">
        <f>P12+P18+P24+P30+P36+P42+P48+P54+P60+P66+P72</f>
        <v>256</v>
      </c>
      <c r="Q6" s="60"/>
      <c r="R6" s="41"/>
      <c r="S6" s="46"/>
    </row>
    <row r="7" spans="1:21" ht="17.25" customHeight="1">
      <c r="A7" s="52"/>
      <c r="B7" s="55"/>
      <c r="C7" s="58"/>
      <c r="D7" s="7" t="s">
        <v>6</v>
      </c>
      <c r="E7" s="33">
        <v>2186617.6800000002</v>
      </c>
      <c r="F7" s="33">
        <v>2566503.38</v>
      </c>
      <c r="G7" s="32">
        <f t="shared" ref="G7:G38" si="1">F7-E7</f>
        <v>379885.69999999972</v>
      </c>
      <c r="H7" s="33">
        <v>2520491.87</v>
      </c>
      <c r="I7" s="8">
        <f t="shared" ref="I7:I8" si="2">H7/F7*100</f>
        <v>98.207229713447731</v>
      </c>
      <c r="J7" s="25"/>
      <c r="K7" s="25"/>
      <c r="L7" s="50"/>
      <c r="M7" s="25"/>
      <c r="N7" s="25"/>
      <c r="O7" s="25"/>
      <c r="P7" s="25"/>
      <c r="Q7" s="61"/>
      <c r="R7" s="42"/>
    </row>
    <row r="8" spans="1:21" ht="17.25" customHeight="1">
      <c r="A8" s="52"/>
      <c r="B8" s="55"/>
      <c r="C8" s="58"/>
      <c r="D8" s="6" t="s">
        <v>5</v>
      </c>
      <c r="E8" s="33">
        <f>SUM(E6-E7)</f>
        <v>10057471.850000001</v>
      </c>
      <c r="F8" s="33">
        <f>SUM(F6-F7)</f>
        <v>10407894.129999999</v>
      </c>
      <c r="G8" s="32">
        <f t="shared" si="1"/>
        <v>350422.27999999747</v>
      </c>
      <c r="H8" s="33">
        <f>SUM(H6-H7)</f>
        <v>10325753.059999999</v>
      </c>
      <c r="I8" s="8">
        <f t="shared" si="2"/>
        <v>99.210781076613429</v>
      </c>
      <c r="J8" s="25"/>
      <c r="K8" s="25"/>
      <c r="L8" s="47"/>
      <c r="M8" s="25"/>
      <c r="N8" s="25"/>
      <c r="O8" s="25"/>
      <c r="P8" s="25"/>
      <c r="Q8" s="61"/>
      <c r="R8" s="43"/>
      <c r="S8" s="43"/>
      <c r="T8" s="39"/>
      <c r="U8" s="39"/>
    </row>
    <row r="9" spans="1:21" ht="17.25" customHeight="1">
      <c r="A9" s="52"/>
      <c r="B9" s="55"/>
      <c r="C9" s="58"/>
      <c r="D9" s="7" t="s">
        <v>9</v>
      </c>
      <c r="E9" s="34">
        <v>0</v>
      </c>
      <c r="F9" s="34">
        <v>0</v>
      </c>
      <c r="G9" s="34">
        <v>0</v>
      </c>
      <c r="H9" s="34">
        <v>0</v>
      </c>
      <c r="I9" s="28"/>
      <c r="J9" s="25"/>
      <c r="K9" s="25"/>
      <c r="L9" s="47"/>
      <c r="M9" s="25"/>
      <c r="N9" s="25"/>
      <c r="O9" s="25"/>
      <c r="P9" s="25"/>
      <c r="Q9" s="61"/>
      <c r="R9" s="44"/>
      <c r="S9" s="43"/>
      <c r="T9" s="39"/>
      <c r="U9" s="39"/>
    </row>
    <row r="10" spans="1:21" ht="21.75" customHeight="1">
      <c r="A10" s="52"/>
      <c r="B10" s="55"/>
      <c r="C10" s="58"/>
      <c r="D10" s="6" t="s">
        <v>21</v>
      </c>
      <c r="E10" s="34">
        <v>0</v>
      </c>
      <c r="F10" s="34">
        <v>0</v>
      </c>
      <c r="G10" s="34">
        <v>0</v>
      </c>
      <c r="H10" s="34">
        <v>0</v>
      </c>
      <c r="I10" s="28"/>
      <c r="J10" s="26"/>
      <c r="K10" s="26"/>
      <c r="L10" s="47"/>
      <c r="M10" s="26"/>
      <c r="N10" s="26"/>
      <c r="O10" s="26"/>
      <c r="P10" s="26"/>
      <c r="Q10" s="61"/>
      <c r="R10" s="42"/>
    </row>
    <row r="11" spans="1:21" ht="21.75" customHeight="1">
      <c r="A11" s="53"/>
      <c r="B11" s="56"/>
      <c r="C11" s="59"/>
      <c r="D11" s="7" t="s">
        <v>7</v>
      </c>
      <c r="E11" s="34">
        <v>0</v>
      </c>
      <c r="F11" s="34">
        <v>0</v>
      </c>
      <c r="G11" s="34">
        <v>0</v>
      </c>
      <c r="H11" s="34">
        <v>0</v>
      </c>
      <c r="I11" s="28"/>
      <c r="J11" s="27"/>
      <c r="K11" s="27"/>
      <c r="L11" s="48"/>
      <c r="M11" s="27"/>
      <c r="N11" s="27"/>
      <c r="O11" s="27"/>
      <c r="P11" s="27"/>
      <c r="Q11" s="62"/>
    </row>
    <row r="12" spans="1:21" ht="16.5" customHeight="1">
      <c r="A12" s="51" t="s">
        <v>36</v>
      </c>
      <c r="B12" s="54" t="s">
        <v>25</v>
      </c>
      <c r="C12" s="57" t="s">
        <v>35</v>
      </c>
      <c r="D12" s="11" t="s">
        <v>4</v>
      </c>
      <c r="E12" s="32">
        <v>543063.51</v>
      </c>
      <c r="F12" s="32">
        <v>536293.79</v>
      </c>
      <c r="G12" s="35">
        <f t="shared" si="1"/>
        <v>-6769.7199999999721</v>
      </c>
      <c r="H12" s="32">
        <v>529366.34</v>
      </c>
      <c r="I12" s="8">
        <f t="shared" ref="I12:I13" si="3">H12/F12*100</f>
        <v>98.708273314147448</v>
      </c>
      <c r="J12" s="24">
        <v>3</v>
      </c>
      <c r="K12" s="24">
        <v>3</v>
      </c>
      <c r="L12" s="49">
        <f t="shared" ref="L12:L36" si="4">(K12/J12)*100</f>
        <v>100</v>
      </c>
      <c r="M12" s="24">
        <v>6</v>
      </c>
      <c r="N12" s="24">
        <v>6</v>
      </c>
      <c r="O12" s="24">
        <v>24</v>
      </c>
      <c r="P12" s="24">
        <v>24</v>
      </c>
      <c r="Q12" s="60"/>
      <c r="R12" s="42"/>
      <c r="S12" s="42"/>
      <c r="T12" s="37"/>
      <c r="U12" s="37"/>
    </row>
    <row r="13" spans="1:21" ht="16.5" customHeight="1">
      <c r="A13" s="52"/>
      <c r="B13" s="55"/>
      <c r="C13" s="58"/>
      <c r="D13" s="7" t="s">
        <v>6</v>
      </c>
      <c r="E13" s="33">
        <v>217318.9</v>
      </c>
      <c r="F13" s="33">
        <v>210141.9</v>
      </c>
      <c r="G13" s="35">
        <f>F13-E13</f>
        <v>-7177</v>
      </c>
      <c r="H13" s="33">
        <v>209272.09</v>
      </c>
      <c r="I13" s="8">
        <f t="shared" si="3"/>
        <v>99.586084450554608</v>
      </c>
      <c r="J13" s="25"/>
      <c r="K13" s="25"/>
      <c r="L13" s="47"/>
      <c r="M13" s="25"/>
      <c r="N13" s="25"/>
      <c r="O13" s="25"/>
      <c r="P13" s="25"/>
      <c r="Q13" s="61"/>
    </row>
    <row r="14" spans="1:21" ht="16.5" customHeight="1">
      <c r="A14" s="52"/>
      <c r="B14" s="55"/>
      <c r="C14" s="58"/>
      <c r="D14" s="6" t="s">
        <v>5</v>
      </c>
      <c r="E14" s="34">
        <f>SUM(E12-E13)</f>
        <v>325744.61</v>
      </c>
      <c r="F14" s="34">
        <f>SUM(F12-F13)</f>
        <v>326151.89</v>
      </c>
      <c r="G14" s="35">
        <f t="shared" si="1"/>
        <v>407.28000000002794</v>
      </c>
      <c r="H14" s="34">
        <f>SUM(H12-H13)</f>
        <v>320094.25</v>
      </c>
      <c r="I14" s="8">
        <f>H14/F14*100</f>
        <v>98.142693577523033</v>
      </c>
      <c r="J14" s="25"/>
      <c r="K14" s="25"/>
      <c r="L14" s="47"/>
      <c r="M14" s="25"/>
      <c r="N14" s="25"/>
      <c r="O14" s="25"/>
      <c r="P14" s="25"/>
      <c r="Q14" s="61"/>
    </row>
    <row r="15" spans="1:21" ht="16.5" customHeight="1">
      <c r="A15" s="52"/>
      <c r="B15" s="55"/>
      <c r="C15" s="58"/>
      <c r="D15" s="7" t="s">
        <v>9</v>
      </c>
      <c r="E15" s="34">
        <v>0</v>
      </c>
      <c r="F15" s="34">
        <v>0</v>
      </c>
      <c r="G15" s="34">
        <v>0</v>
      </c>
      <c r="H15" s="34">
        <v>0</v>
      </c>
      <c r="I15" s="28"/>
      <c r="J15" s="25"/>
      <c r="K15" s="25"/>
      <c r="L15" s="47"/>
      <c r="M15" s="25"/>
      <c r="N15" s="25"/>
      <c r="O15" s="25"/>
      <c r="P15" s="25"/>
      <c r="Q15" s="61"/>
    </row>
    <row r="16" spans="1:21" ht="22.5" customHeight="1">
      <c r="A16" s="52"/>
      <c r="B16" s="55"/>
      <c r="C16" s="58"/>
      <c r="D16" s="16" t="s">
        <v>21</v>
      </c>
      <c r="E16" s="34">
        <v>0</v>
      </c>
      <c r="F16" s="34">
        <v>0</v>
      </c>
      <c r="G16" s="34">
        <v>0</v>
      </c>
      <c r="H16" s="34">
        <v>0</v>
      </c>
      <c r="I16" s="28"/>
      <c r="J16" s="26"/>
      <c r="K16" s="26"/>
      <c r="L16" s="47"/>
      <c r="M16" s="26"/>
      <c r="N16" s="26"/>
      <c r="O16" s="26"/>
      <c r="P16" s="26"/>
      <c r="Q16" s="61"/>
    </row>
    <row r="17" spans="1:21" ht="23.25" customHeight="1">
      <c r="A17" s="53"/>
      <c r="B17" s="56"/>
      <c r="C17" s="59"/>
      <c r="D17" s="7" t="s">
        <v>7</v>
      </c>
      <c r="E17" s="34">
        <v>0</v>
      </c>
      <c r="F17" s="34">
        <v>0</v>
      </c>
      <c r="G17" s="34">
        <v>0</v>
      </c>
      <c r="H17" s="34">
        <v>0</v>
      </c>
      <c r="I17" s="28"/>
      <c r="J17" s="27"/>
      <c r="K17" s="27"/>
      <c r="L17" s="48"/>
      <c r="M17" s="27"/>
      <c r="N17" s="27"/>
      <c r="O17" s="27"/>
      <c r="P17" s="27"/>
      <c r="Q17" s="62"/>
    </row>
    <row r="18" spans="1:21" ht="13.5" customHeight="1">
      <c r="A18" s="51" t="s">
        <v>37</v>
      </c>
      <c r="B18" s="54" t="s">
        <v>26</v>
      </c>
      <c r="C18" s="57" t="s">
        <v>35</v>
      </c>
      <c r="D18" s="14" t="s">
        <v>4</v>
      </c>
      <c r="E18" s="32">
        <v>1076126.4099999999</v>
      </c>
      <c r="F18" s="32">
        <v>1195611.54</v>
      </c>
      <c r="G18" s="35">
        <f t="shared" si="1"/>
        <v>119485.13000000012</v>
      </c>
      <c r="H18" s="32">
        <v>1171739.94</v>
      </c>
      <c r="I18" s="8">
        <f>H18/F18*100</f>
        <v>98.003398327854867</v>
      </c>
      <c r="J18" s="24">
        <v>8</v>
      </c>
      <c r="K18" s="24">
        <v>8</v>
      </c>
      <c r="L18" s="49">
        <f t="shared" si="4"/>
        <v>100</v>
      </c>
      <c r="M18" s="24">
        <v>7</v>
      </c>
      <c r="N18" s="24">
        <v>7</v>
      </c>
      <c r="O18" s="24">
        <v>43</v>
      </c>
      <c r="P18" s="24">
        <v>43</v>
      </c>
      <c r="Q18" s="4"/>
      <c r="R18" s="42"/>
      <c r="S18" s="42"/>
      <c r="T18" s="37"/>
      <c r="U18" s="37"/>
    </row>
    <row r="19" spans="1:21" ht="13.5" customHeight="1">
      <c r="A19" s="52"/>
      <c r="B19" s="55"/>
      <c r="C19" s="58"/>
      <c r="D19" s="7" t="s">
        <v>6</v>
      </c>
      <c r="E19" s="33">
        <v>925558.2</v>
      </c>
      <c r="F19" s="33">
        <v>1042498.3</v>
      </c>
      <c r="G19" s="35">
        <f t="shared" si="1"/>
        <v>116940.10000000009</v>
      </c>
      <c r="H19" s="33">
        <v>1042498.3</v>
      </c>
      <c r="I19" s="8">
        <f t="shared" ref="I19:I20" si="5">H19/F19*100</f>
        <v>100</v>
      </c>
      <c r="J19" s="25"/>
      <c r="K19" s="25"/>
      <c r="L19" s="47"/>
      <c r="M19" s="25"/>
      <c r="N19" s="25"/>
      <c r="O19" s="25"/>
      <c r="P19" s="25"/>
      <c r="Q19" s="12"/>
    </row>
    <row r="20" spans="1:21" ht="13.5" customHeight="1">
      <c r="A20" s="52"/>
      <c r="B20" s="55"/>
      <c r="C20" s="58"/>
      <c r="D20" s="6" t="s">
        <v>5</v>
      </c>
      <c r="E20" s="34">
        <f>SUM(E18-E19)</f>
        <v>150568.20999999996</v>
      </c>
      <c r="F20" s="34">
        <f>SUM(F18-F19)</f>
        <v>153113.24</v>
      </c>
      <c r="G20" s="35">
        <f t="shared" si="1"/>
        <v>2545.0300000000279</v>
      </c>
      <c r="H20" s="34">
        <f>SUM(H18-H19)</f>
        <v>129241.6399999999</v>
      </c>
      <c r="I20" s="8">
        <f t="shared" si="5"/>
        <v>84.40918629897709</v>
      </c>
      <c r="J20" s="25"/>
      <c r="K20" s="25"/>
      <c r="L20" s="47"/>
      <c r="M20" s="25"/>
      <c r="N20" s="25"/>
      <c r="O20" s="25"/>
      <c r="P20" s="25"/>
      <c r="R20" s="45"/>
    </row>
    <row r="21" spans="1:21" ht="13.5" customHeight="1">
      <c r="A21" s="52"/>
      <c r="B21" s="55"/>
      <c r="C21" s="58"/>
      <c r="D21" s="7" t="s">
        <v>9</v>
      </c>
      <c r="E21" s="34">
        <v>0</v>
      </c>
      <c r="F21" s="34">
        <v>0</v>
      </c>
      <c r="G21" s="34">
        <v>0</v>
      </c>
      <c r="H21" s="34">
        <v>0</v>
      </c>
      <c r="I21" s="28"/>
      <c r="J21" s="25"/>
      <c r="K21" s="25"/>
      <c r="L21" s="47"/>
      <c r="M21" s="25"/>
      <c r="N21" s="25"/>
      <c r="O21" s="25"/>
      <c r="P21" s="25"/>
    </row>
    <row r="22" spans="1:21" ht="24" customHeight="1">
      <c r="A22" s="52"/>
      <c r="B22" s="55"/>
      <c r="C22" s="58"/>
      <c r="D22" s="16" t="s">
        <v>21</v>
      </c>
      <c r="E22" s="34">
        <v>0</v>
      </c>
      <c r="F22" s="34">
        <v>0</v>
      </c>
      <c r="G22" s="34">
        <v>0</v>
      </c>
      <c r="H22" s="34">
        <v>0</v>
      </c>
      <c r="I22" s="28"/>
      <c r="J22" s="26"/>
      <c r="K22" s="26"/>
      <c r="L22" s="47"/>
      <c r="M22" s="26"/>
      <c r="N22" s="26"/>
      <c r="O22" s="26"/>
      <c r="P22" s="26"/>
    </row>
    <row r="23" spans="1:21" ht="22.5">
      <c r="A23" s="53"/>
      <c r="B23" s="56"/>
      <c r="C23" s="59"/>
      <c r="D23" s="7" t="s">
        <v>7</v>
      </c>
      <c r="E23" s="34">
        <v>0</v>
      </c>
      <c r="F23" s="34">
        <v>0</v>
      </c>
      <c r="G23" s="34">
        <v>0</v>
      </c>
      <c r="H23" s="34">
        <v>0</v>
      </c>
      <c r="I23" s="28"/>
      <c r="J23" s="27"/>
      <c r="K23" s="27"/>
      <c r="L23" s="48"/>
      <c r="M23" s="27"/>
      <c r="N23" s="27"/>
      <c r="O23" s="27"/>
      <c r="P23" s="27"/>
    </row>
    <row r="24" spans="1:21" ht="15" customHeight="1">
      <c r="A24" s="51" t="s">
        <v>38</v>
      </c>
      <c r="B24" s="54" t="s">
        <v>27</v>
      </c>
      <c r="C24" s="57" t="s">
        <v>35</v>
      </c>
      <c r="D24" s="14" t="s">
        <v>4</v>
      </c>
      <c r="E24" s="32">
        <v>3651342.65</v>
      </c>
      <c r="F24" s="32">
        <v>4252979.8499999996</v>
      </c>
      <c r="G24" s="35">
        <f t="shared" si="1"/>
        <v>601637.19999999972</v>
      </c>
      <c r="H24" s="32">
        <v>4195077.21</v>
      </c>
      <c r="I24" s="8">
        <f t="shared" ref="I24:I26" si="6">H24/F24*100</f>
        <v>98.63853951718113</v>
      </c>
      <c r="J24" s="24">
        <v>7</v>
      </c>
      <c r="K24" s="24">
        <v>7</v>
      </c>
      <c r="L24" s="49">
        <f t="shared" si="4"/>
        <v>100</v>
      </c>
      <c r="M24" s="24">
        <v>25</v>
      </c>
      <c r="N24" s="24">
        <v>25</v>
      </c>
      <c r="O24" s="24">
        <v>96</v>
      </c>
      <c r="P24" s="24">
        <v>96</v>
      </c>
      <c r="R24" s="42"/>
      <c r="S24" s="42"/>
      <c r="T24" s="37"/>
      <c r="U24" s="37"/>
    </row>
    <row r="25" spans="1:21" ht="16.5" customHeight="1">
      <c r="A25" s="52"/>
      <c r="B25" s="55"/>
      <c r="C25" s="58"/>
      <c r="D25" s="7" t="s">
        <v>6</v>
      </c>
      <c r="E25" s="33">
        <v>1014880</v>
      </c>
      <c r="F25" s="33">
        <v>1271380</v>
      </c>
      <c r="G25" s="35">
        <f t="shared" si="1"/>
        <v>256500</v>
      </c>
      <c r="H25" s="33">
        <v>1226899.1399999999</v>
      </c>
      <c r="I25" s="8">
        <f t="shared" si="6"/>
        <v>96.501371737796717</v>
      </c>
      <c r="J25" s="25"/>
      <c r="K25" s="25"/>
      <c r="L25" s="47"/>
      <c r="M25" s="25"/>
      <c r="N25" s="25"/>
      <c r="O25" s="25"/>
      <c r="P25" s="25"/>
    </row>
    <row r="26" spans="1:21" ht="12.75" customHeight="1">
      <c r="A26" s="52"/>
      <c r="B26" s="55"/>
      <c r="C26" s="58"/>
      <c r="D26" s="6" t="s">
        <v>5</v>
      </c>
      <c r="E26" s="33">
        <v>2636462.65</v>
      </c>
      <c r="F26" s="33">
        <v>2981599.8499999996</v>
      </c>
      <c r="G26" s="35">
        <f t="shared" si="1"/>
        <v>345137.19999999972</v>
      </c>
      <c r="H26" s="33">
        <v>2968178.0700000003</v>
      </c>
      <c r="I26" s="8">
        <f t="shared" si="6"/>
        <v>99.549846368552792</v>
      </c>
      <c r="J26" s="25"/>
      <c r="K26" s="25"/>
      <c r="L26" s="47"/>
      <c r="M26" s="25"/>
      <c r="N26" s="25"/>
      <c r="O26" s="25"/>
      <c r="P26" s="25"/>
    </row>
    <row r="27" spans="1:21" ht="16.5" customHeight="1">
      <c r="A27" s="52"/>
      <c r="B27" s="55"/>
      <c r="C27" s="58"/>
      <c r="D27" s="7" t="s">
        <v>9</v>
      </c>
      <c r="E27" s="34">
        <v>0</v>
      </c>
      <c r="F27" s="34">
        <v>0</v>
      </c>
      <c r="G27" s="34">
        <v>0</v>
      </c>
      <c r="H27" s="34">
        <v>0</v>
      </c>
      <c r="I27" s="28"/>
      <c r="J27" s="25"/>
      <c r="K27" s="25"/>
      <c r="L27" s="47"/>
      <c r="M27" s="25"/>
      <c r="N27" s="25"/>
      <c r="O27" s="25"/>
      <c r="P27" s="25"/>
    </row>
    <row r="28" spans="1:21" ht="23.25" customHeight="1">
      <c r="A28" s="52"/>
      <c r="B28" s="55"/>
      <c r="C28" s="58"/>
      <c r="D28" s="16" t="s">
        <v>21</v>
      </c>
      <c r="E28" s="34">
        <v>0</v>
      </c>
      <c r="F28" s="34">
        <v>0</v>
      </c>
      <c r="G28" s="34">
        <v>0</v>
      </c>
      <c r="H28" s="34">
        <v>0</v>
      </c>
      <c r="I28" s="28"/>
      <c r="J28" s="26"/>
      <c r="K28" s="26"/>
      <c r="L28" s="47"/>
      <c r="M28" s="26"/>
      <c r="N28" s="26"/>
      <c r="O28" s="26"/>
      <c r="P28" s="26"/>
    </row>
    <row r="29" spans="1:21" ht="23.25" customHeight="1">
      <c r="A29" s="53"/>
      <c r="B29" s="56"/>
      <c r="C29" s="59"/>
      <c r="D29" s="7" t="s">
        <v>7</v>
      </c>
      <c r="E29" s="34">
        <v>0</v>
      </c>
      <c r="F29" s="34">
        <v>0</v>
      </c>
      <c r="G29" s="34">
        <v>0</v>
      </c>
      <c r="H29" s="34">
        <v>0</v>
      </c>
      <c r="I29" s="28"/>
      <c r="J29" s="27"/>
      <c r="K29" s="27"/>
      <c r="L29" s="48"/>
      <c r="M29" s="27"/>
      <c r="N29" s="27"/>
      <c r="O29" s="27"/>
      <c r="P29" s="27"/>
    </row>
    <row r="30" spans="1:21" ht="16.5" customHeight="1">
      <c r="A30" s="51" t="s">
        <v>39</v>
      </c>
      <c r="B30" s="54" t="s">
        <v>28</v>
      </c>
      <c r="C30" s="57" t="s">
        <v>35</v>
      </c>
      <c r="D30" s="14" t="s">
        <v>4</v>
      </c>
      <c r="E30" s="32">
        <v>199571.41</v>
      </c>
      <c r="F30" s="32">
        <v>199165.71</v>
      </c>
      <c r="G30" s="35">
        <f t="shared" si="1"/>
        <v>-405.70000000001164</v>
      </c>
      <c r="H30" s="32">
        <v>198164.87</v>
      </c>
      <c r="I30" s="8">
        <f t="shared" ref="I30:I32" si="7">H30/F30*100</f>
        <v>99.497483778708698</v>
      </c>
      <c r="J30" s="24">
        <v>0</v>
      </c>
      <c r="K30" s="24">
        <v>0</v>
      </c>
      <c r="L30" s="24" t="s">
        <v>49</v>
      </c>
      <c r="M30" s="24">
        <v>3</v>
      </c>
      <c r="N30" s="24">
        <v>3</v>
      </c>
      <c r="O30" s="24">
        <v>12</v>
      </c>
      <c r="P30" s="24">
        <v>12</v>
      </c>
    </row>
    <row r="31" spans="1:21" ht="16.5" customHeight="1">
      <c r="A31" s="52"/>
      <c r="B31" s="55"/>
      <c r="C31" s="58"/>
      <c r="D31" s="7" t="s">
        <v>6</v>
      </c>
      <c r="E31" s="34">
        <v>0</v>
      </c>
      <c r="F31" s="34">
        <v>0</v>
      </c>
      <c r="G31" s="34">
        <v>0</v>
      </c>
      <c r="H31" s="34">
        <v>0</v>
      </c>
      <c r="I31" s="8"/>
      <c r="J31" s="25"/>
      <c r="K31" s="25"/>
      <c r="L31" s="47"/>
      <c r="M31" s="25"/>
      <c r="N31" s="25"/>
      <c r="O31" s="25"/>
      <c r="P31" s="25"/>
    </row>
    <row r="32" spans="1:21" ht="16.5" customHeight="1">
      <c r="A32" s="52"/>
      <c r="B32" s="55"/>
      <c r="C32" s="58"/>
      <c r="D32" s="6" t="s">
        <v>5</v>
      </c>
      <c r="E32" s="34">
        <v>199571.41</v>
      </c>
      <c r="F32" s="34">
        <v>199165.71</v>
      </c>
      <c r="G32" s="35">
        <f t="shared" si="1"/>
        <v>-405.70000000001164</v>
      </c>
      <c r="H32" s="33">
        <v>198164.87</v>
      </c>
      <c r="I32" s="8">
        <f t="shared" si="7"/>
        <v>99.497483778708698</v>
      </c>
      <c r="J32" s="25"/>
      <c r="K32" s="25"/>
      <c r="L32" s="47"/>
      <c r="M32" s="25"/>
      <c r="N32" s="25"/>
      <c r="O32" s="25"/>
      <c r="P32" s="25"/>
    </row>
    <row r="33" spans="1:21" ht="16.5" customHeight="1">
      <c r="A33" s="52"/>
      <c r="B33" s="55"/>
      <c r="C33" s="58"/>
      <c r="D33" s="7" t="s">
        <v>9</v>
      </c>
      <c r="E33" s="34">
        <v>0</v>
      </c>
      <c r="F33" s="34">
        <v>0</v>
      </c>
      <c r="G33" s="34">
        <v>0</v>
      </c>
      <c r="H33" s="34">
        <v>0</v>
      </c>
      <c r="I33" s="28"/>
      <c r="J33" s="25"/>
      <c r="K33" s="25"/>
      <c r="L33" s="47"/>
      <c r="M33" s="25"/>
      <c r="N33" s="25"/>
      <c r="O33" s="25"/>
      <c r="P33" s="25"/>
    </row>
    <row r="34" spans="1:21" ht="21.75" customHeight="1">
      <c r="A34" s="52"/>
      <c r="B34" s="55"/>
      <c r="C34" s="58"/>
      <c r="D34" s="16" t="s">
        <v>21</v>
      </c>
      <c r="E34" s="34">
        <v>0</v>
      </c>
      <c r="F34" s="34">
        <v>0</v>
      </c>
      <c r="G34" s="34">
        <v>0</v>
      </c>
      <c r="H34" s="34">
        <v>0</v>
      </c>
      <c r="I34" s="28"/>
      <c r="J34" s="26"/>
      <c r="K34" s="26"/>
      <c r="L34" s="47"/>
      <c r="M34" s="26"/>
      <c r="N34" s="26"/>
      <c r="O34" s="26"/>
      <c r="P34" s="26"/>
    </row>
    <row r="35" spans="1:21" ht="21.75" customHeight="1">
      <c r="A35" s="53"/>
      <c r="B35" s="56"/>
      <c r="C35" s="59"/>
      <c r="D35" s="7" t="s">
        <v>7</v>
      </c>
      <c r="E35" s="34">
        <v>0</v>
      </c>
      <c r="F35" s="34">
        <v>0</v>
      </c>
      <c r="G35" s="34">
        <v>0</v>
      </c>
      <c r="H35" s="34">
        <v>0</v>
      </c>
      <c r="I35" s="28"/>
      <c r="J35" s="27"/>
      <c r="K35" s="27"/>
      <c r="L35" s="48"/>
      <c r="M35" s="27"/>
      <c r="N35" s="27"/>
      <c r="O35" s="27"/>
      <c r="P35" s="27"/>
    </row>
    <row r="36" spans="1:21" ht="16.5" customHeight="1">
      <c r="A36" s="51" t="s">
        <v>40</v>
      </c>
      <c r="B36" s="54" t="s">
        <v>29</v>
      </c>
      <c r="C36" s="57" t="s">
        <v>35</v>
      </c>
      <c r="D36" s="14" t="s">
        <v>4</v>
      </c>
      <c r="E36" s="32">
        <v>1783377.57</v>
      </c>
      <c r="F36" s="32">
        <v>1781481.84</v>
      </c>
      <c r="G36" s="35">
        <f t="shared" si="1"/>
        <v>-1895.7299999999814</v>
      </c>
      <c r="H36" s="32">
        <v>1776939.3</v>
      </c>
      <c r="I36" s="8">
        <f t="shared" ref="I36:I38" si="8">H36/F36*100</f>
        <v>99.745013398508732</v>
      </c>
      <c r="J36" s="24">
        <v>4</v>
      </c>
      <c r="K36" s="24">
        <v>4</v>
      </c>
      <c r="L36" s="49">
        <f t="shared" si="4"/>
        <v>100</v>
      </c>
      <c r="M36" s="24">
        <v>16</v>
      </c>
      <c r="N36" s="24">
        <v>16</v>
      </c>
      <c r="O36" s="24">
        <v>48</v>
      </c>
      <c r="P36" s="24">
        <v>48</v>
      </c>
      <c r="R36" s="42"/>
      <c r="S36" s="42"/>
      <c r="T36" s="37"/>
      <c r="U36" s="37"/>
    </row>
    <row r="37" spans="1:21" ht="16.5" customHeight="1">
      <c r="A37" s="52"/>
      <c r="B37" s="55"/>
      <c r="C37" s="58"/>
      <c r="D37" s="7" t="s">
        <v>6</v>
      </c>
      <c r="E37" s="33">
        <v>155</v>
      </c>
      <c r="F37" s="33">
        <v>155</v>
      </c>
      <c r="G37" s="35">
        <f t="shared" si="1"/>
        <v>0</v>
      </c>
      <c r="H37" s="33">
        <v>4.78</v>
      </c>
      <c r="I37" s="8">
        <f t="shared" si="8"/>
        <v>3.0838709677419356</v>
      </c>
      <c r="J37" s="25"/>
      <c r="K37" s="25"/>
      <c r="L37" s="47"/>
      <c r="M37" s="25"/>
      <c r="N37" s="25"/>
      <c r="O37" s="25"/>
      <c r="P37" s="25"/>
    </row>
    <row r="38" spans="1:21" ht="16.5" customHeight="1">
      <c r="A38" s="52"/>
      <c r="B38" s="55"/>
      <c r="C38" s="58"/>
      <c r="D38" s="6" t="s">
        <v>5</v>
      </c>
      <c r="E38" s="33">
        <v>1783222.57</v>
      </c>
      <c r="F38" s="33">
        <v>1781326.84</v>
      </c>
      <c r="G38" s="35">
        <f t="shared" si="1"/>
        <v>-1895.7299999999814</v>
      </c>
      <c r="H38" s="33">
        <v>1776934.52</v>
      </c>
      <c r="I38" s="8">
        <f t="shared" si="8"/>
        <v>99.7534242508803</v>
      </c>
      <c r="J38" s="25"/>
      <c r="K38" s="25"/>
      <c r="L38" s="47"/>
      <c r="M38" s="25"/>
      <c r="N38" s="25"/>
      <c r="O38" s="25"/>
      <c r="P38" s="25"/>
    </row>
    <row r="39" spans="1:21" ht="16.5" customHeight="1">
      <c r="A39" s="52"/>
      <c r="B39" s="55"/>
      <c r="C39" s="58"/>
      <c r="D39" s="7" t="s">
        <v>9</v>
      </c>
      <c r="E39" s="34">
        <v>0</v>
      </c>
      <c r="F39" s="34">
        <v>0</v>
      </c>
      <c r="G39" s="34">
        <v>0</v>
      </c>
      <c r="H39" s="34">
        <v>0</v>
      </c>
      <c r="I39" s="28"/>
      <c r="J39" s="25"/>
      <c r="K39" s="25"/>
      <c r="L39" s="47"/>
      <c r="M39" s="25"/>
      <c r="N39" s="25"/>
      <c r="O39" s="25"/>
      <c r="P39" s="25"/>
    </row>
    <row r="40" spans="1:21" ht="23.25" customHeight="1">
      <c r="A40" s="52"/>
      <c r="B40" s="55"/>
      <c r="C40" s="58"/>
      <c r="D40" s="16" t="s">
        <v>21</v>
      </c>
      <c r="E40" s="34">
        <v>0</v>
      </c>
      <c r="F40" s="34">
        <v>0</v>
      </c>
      <c r="G40" s="34">
        <v>0</v>
      </c>
      <c r="H40" s="34">
        <v>0</v>
      </c>
      <c r="I40" s="28"/>
      <c r="J40" s="26"/>
      <c r="K40" s="26"/>
      <c r="L40" s="47"/>
      <c r="M40" s="26"/>
      <c r="N40" s="26"/>
      <c r="O40" s="26"/>
      <c r="P40" s="26"/>
    </row>
    <row r="41" spans="1:21" ht="23.25" customHeight="1">
      <c r="A41" s="53"/>
      <c r="B41" s="56"/>
      <c r="C41" s="59"/>
      <c r="D41" s="7" t="s">
        <v>7</v>
      </c>
      <c r="E41" s="34">
        <v>0</v>
      </c>
      <c r="F41" s="34">
        <v>0</v>
      </c>
      <c r="G41" s="34">
        <v>0</v>
      </c>
      <c r="H41" s="34">
        <v>0</v>
      </c>
      <c r="I41" s="28"/>
      <c r="J41" s="27"/>
      <c r="K41" s="27"/>
      <c r="L41" s="48"/>
      <c r="M41" s="27"/>
      <c r="N41" s="27"/>
      <c r="O41" s="27"/>
      <c r="P41" s="27"/>
    </row>
    <row r="42" spans="1:21" ht="14.25" customHeight="1">
      <c r="A42" s="51" t="s">
        <v>41</v>
      </c>
      <c r="B42" s="54" t="s">
        <v>30</v>
      </c>
      <c r="C42" s="57" t="s">
        <v>35</v>
      </c>
      <c r="D42" s="15" t="s">
        <v>4</v>
      </c>
      <c r="E42" s="32">
        <v>788399.94</v>
      </c>
      <c r="F42" s="32">
        <v>788251.23</v>
      </c>
      <c r="G42" s="35">
        <f>F42-E42</f>
        <v>-148.70999999996275</v>
      </c>
      <c r="H42" s="32">
        <v>780363.77</v>
      </c>
      <c r="I42" s="8">
        <f t="shared" ref="I42:I44" si="9">H42/F42*100</f>
        <v>98.999372319406348</v>
      </c>
      <c r="J42" s="24">
        <v>5</v>
      </c>
      <c r="K42" s="24">
        <v>5</v>
      </c>
      <c r="L42" s="49">
        <f>(K42/J42)*100</f>
        <v>100</v>
      </c>
      <c r="M42" s="24">
        <v>5</v>
      </c>
      <c r="N42" s="24">
        <v>5</v>
      </c>
      <c r="O42" s="24">
        <v>18</v>
      </c>
      <c r="P42" s="24">
        <v>18</v>
      </c>
      <c r="Q42" s="60"/>
      <c r="R42" s="42"/>
      <c r="S42" s="42"/>
      <c r="T42" s="37"/>
      <c r="U42" s="37"/>
    </row>
    <row r="43" spans="1:21" ht="18" customHeight="1">
      <c r="A43" s="52"/>
      <c r="B43" s="55"/>
      <c r="C43" s="58"/>
      <c r="D43" s="7" t="s">
        <v>6</v>
      </c>
      <c r="E43" s="33">
        <v>26830.7</v>
      </c>
      <c r="F43" s="33">
        <v>26830.7</v>
      </c>
      <c r="G43" s="35">
        <f t="shared" ref="G43:G44" si="10">F43-E43</f>
        <v>0</v>
      </c>
      <c r="H43" s="33">
        <v>26830.7</v>
      </c>
      <c r="I43" s="8">
        <f t="shared" si="9"/>
        <v>100</v>
      </c>
      <c r="J43" s="25"/>
      <c r="K43" s="25"/>
      <c r="L43" s="47"/>
      <c r="M43" s="25"/>
      <c r="N43" s="25"/>
      <c r="O43" s="25"/>
      <c r="P43" s="25"/>
      <c r="Q43" s="61"/>
    </row>
    <row r="44" spans="1:21" ht="20.25" customHeight="1">
      <c r="A44" s="52"/>
      <c r="B44" s="55"/>
      <c r="C44" s="58"/>
      <c r="D44" s="6" t="s">
        <v>5</v>
      </c>
      <c r="E44" s="33">
        <v>761569.24</v>
      </c>
      <c r="F44" s="33">
        <v>761420.53</v>
      </c>
      <c r="G44" s="35">
        <f t="shared" si="10"/>
        <v>-148.70999999996275</v>
      </c>
      <c r="H44" s="33">
        <v>753533.07000000007</v>
      </c>
      <c r="I44" s="8">
        <f t="shared" si="9"/>
        <v>98.964112512175106</v>
      </c>
      <c r="J44" s="25"/>
      <c r="K44" s="25"/>
      <c r="L44" s="47"/>
      <c r="M44" s="25"/>
      <c r="N44" s="25"/>
      <c r="O44" s="25"/>
      <c r="P44" s="25"/>
      <c r="Q44" s="61"/>
    </row>
    <row r="45" spans="1:21" ht="16.5" customHeight="1">
      <c r="A45" s="52"/>
      <c r="B45" s="55"/>
      <c r="C45" s="58"/>
      <c r="D45" s="7" t="s">
        <v>9</v>
      </c>
      <c r="E45" s="34">
        <v>0</v>
      </c>
      <c r="F45" s="34">
        <v>0</v>
      </c>
      <c r="G45" s="34">
        <v>0</v>
      </c>
      <c r="H45" s="34">
        <v>0</v>
      </c>
      <c r="I45" s="28"/>
      <c r="J45" s="25"/>
      <c r="K45" s="25"/>
      <c r="L45" s="47"/>
      <c r="M45" s="25"/>
      <c r="N45" s="25"/>
      <c r="O45" s="25"/>
      <c r="P45" s="25"/>
      <c r="Q45" s="61"/>
    </row>
    <row r="46" spans="1:21" ht="22.5" customHeight="1">
      <c r="A46" s="52"/>
      <c r="B46" s="55"/>
      <c r="C46" s="58"/>
      <c r="D46" s="6" t="s">
        <v>21</v>
      </c>
      <c r="E46" s="34">
        <v>0</v>
      </c>
      <c r="F46" s="34">
        <v>0</v>
      </c>
      <c r="G46" s="34">
        <v>0</v>
      </c>
      <c r="H46" s="34">
        <v>0</v>
      </c>
      <c r="I46" s="28"/>
      <c r="J46" s="26"/>
      <c r="K46" s="26"/>
      <c r="L46" s="47"/>
      <c r="M46" s="26"/>
      <c r="N46" s="26"/>
      <c r="O46" s="26"/>
      <c r="P46" s="26"/>
      <c r="Q46" s="61"/>
    </row>
    <row r="47" spans="1:21" ht="33.75" customHeight="1">
      <c r="A47" s="53"/>
      <c r="B47" s="56"/>
      <c r="C47" s="59"/>
      <c r="D47" s="7" t="s">
        <v>7</v>
      </c>
      <c r="E47" s="34">
        <v>0</v>
      </c>
      <c r="F47" s="34">
        <v>0</v>
      </c>
      <c r="G47" s="34">
        <v>0</v>
      </c>
      <c r="H47" s="34">
        <v>0</v>
      </c>
      <c r="I47" s="28"/>
      <c r="J47" s="27"/>
      <c r="K47" s="27"/>
      <c r="L47" s="48"/>
      <c r="M47" s="27"/>
      <c r="N47" s="27"/>
      <c r="O47" s="27"/>
      <c r="P47" s="27"/>
      <c r="Q47" s="62"/>
    </row>
    <row r="48" spans="1:21" ht="17.25" customHeight="1">
      <c r="A48" s="51" t="s">
        <v>42</v>
      </c>
      <c r="B48" s="54" t="s">
        <v>31</v>
      </c>
      <c r="C48" s="57" t="s">
        <v>35</v>
      </c>
      <c r="D48" s="15" t="s">
        <v>4</v>
      </c>
      <c r="E48" s="32">
        <v>228217.59</v>
      </c>
      <c r="F48" s="32">
        <v>228217.59</v>
      </c>
      <c r="G48" s="35">
        <f>F48-E48</f>
        <v>0</v>
      </c>
      <c r="H48" s="32">
        <v>228217.59</v>
      </c>
      <c r="I48" s="8">
        <f t="shared" ref="I48:I50" si="11">H48/F48*100</f>
        <v>100</v>
      </c>
      <c r="J48" s="24">
        <v>0</v>
      </c>
      <c r="K48" s="24">
        <v>0</v>
      </c>
      <c r="L48" s="24" t="s">
        <v>49</v>
      </c>
      <c r="M48" s="24">
        <v>4</v>
      </c>
      <c r="N48" s="24">
        <v>4</v>
      </c>
      <c r="O48" s="24">
        <v>0</v>
      </c>
      <c r="P48" s="24">
        <v>0</v>
      </c>
      <c r="Q48" s="60"/>
    </row>
    <row r="49" spans="1:21" ht="17.25" customHeight="1">
      <c r="A49" s="52"/>
      <c r="B49" s="55"/>
      <c r="C49" s="58"/>
      <c r="D49" s="7" t="s">
        <v>6</v>
      </c>
      <c r="E49" s="34">
        <v>0</v>
      </c>
      <c r="F49" s="34">
        <v>0</v>
      </c>
      <c r="G49" s="34">
        <v>0</v>
      </c>
      <c r="H49" s="34">
        <v>0</v>
      </c>
      <c r="I49" s="8"/>
      <c r="J49" s="25"/>
      <c r="K49" s="25"/>
      <c r="L49" s="47"/>
      <c r="M49" s="25"/>
      <c r="N49" s="25"/>
      <c r="O49" s="25"/>
      <c r="P49" s="25"/>
      <c r="Q49" s="61"/>
    </row>
    <row r="50" spans="1:21" ht="17.25" customHeight="1">
      <c r="A50" s="52"/>
      <c r="B50" s="55"/>
      <c r="C50" s="58"/>
      <c r="D50" s="6" t="s">
        <v>5</v>
      </c>
      <c r="E50" s="33">
        <v>228217.59</v>
      </c>
      <c r="F50" s="33">
        <v>228217.59</v>
      </c>
      <c r="G50" s="35">
        <f t="shared" ref="G50" si="12">F50-E50</f>
        <v>0</v>
      </c>
      <c r="H50" s="33">
        <v>228217.59</v>
      </c>
      <c r="I50" s="8">
        <f t="shared" si="11"/>
        <v>100</v>
      </c>
      <c r="J50" s="25"/>
      <c r="K50" s="25"/>
      <c r="L50" s="47"/>
      <c r="M50" s="25"/>
      <c r="N50" s="25"/>
      <c r="O50" s="25"/>
      <c r="P50" s="25"/>
      <c r="Q50" s="61"/>
    </row>
    <row r="51" spans="1:21" ht="17.25" customHeight="1">
      <c r="A51" s="52"/>
      <c r="B51" s="55"/>
      <c r="C51" s="58"/>
      <c r="D51" s="7" t="s">
        <v>9</v>
      </c>
      <c r="E51" s="34">
        <v>0</v>
      </c>
      <c r="F51" s="34">
        <v>0</v>
      </c>
      <c r="G51" s="34">
        <v>0</v>
      </c>
      <c r="H51" s="34">
        <v>0</v>
      </c>
      <c r="I51" s="28"/>
      <c r="J51" s="25"/>
      <c r="K51" s="25"/>
      <c r="L51" s="47"/>
      <c r="M51" s="25"/>
      <c r="N51" s="25"/>
      <c r="O51" s="25"/>
      <c r="P51" s="25"/>
      <c r="Q51" s="61"/>
    </row>
    <row r="52" spans="1:21" ht="22.5" customHeight="1">
      <c r="A52" s="52"/>
      <c r="B52" s="55"/>
      <c r="C52" s="58"/>
      <c r="D52" s="6" t="s">
        <v>21</v>
      </c>
      <c r="E52" s="34">
        <v>0</v>
      </c>
      <c r="F52" s="34">
        <v>0</v>
      </c>
      <c r="G52" s="34">
        <v>0</v>
      </c>
      <c r="H52" s="34">
        <v>0</v>
      </c>
      <c r="I52" s="28"/>
      <c r="J52" s="26"/>
      <c r="K52" s="26"/>
      <c r="L52" s="47"/>
      <c r="M52" s="26"/>
      <c r="N52" s="26"/>
      <c r="O52" s="26"/>
      <c r="P52" s="26"/>
      <c r="Q52" s="61"/>
    </row>
    <row r="53" spans="1:21" ht="22.5" customHeight="1">
      <c r="A53" s="53"/>
      <c r="B53" s="56"/>
      <c r="C53" s="59"/>
      <c r="D53" s="7" t="s">
        <v>7</v>
      </c>
      <c r="E53" s="34">
        <v>0</v>
      </c>
      <c r="F53" s="34">
        <v>0</v>
      </c>
      <c r="G53" s="34">
        <v>0</v>
      </c>
      <c r="H53" s="34">
        <v>0</v>
      </c>
      <c r="I53" s="28"/>
      <c r="J53" s="27"/>
      <c r="K53" s="27"/>
      <c r="L53" s="48"/>
      <c r="M53" s="27"/>
      <c r="N53" s="27"/>
      <c r="O53" s="27"/>
      <c r="P53" s="27"/>
      <c r="Q53" s="62"/>
    </row>
    <row r="54" spans="1:21" ht="15.75" customHeight="1">
      <c r="A54" s="51" t="s">
        <v>43</v>
      </c>
      <c r="B54" s="54" t="s">
        <v>32</v>
      </c>
      <c r="C54" s="57" t="s">
        <v>35</v>
      </c>
      <c r="D54" s="15" t="s">
        <v>4</v>
      </c>
      <c r="E54" s="32">
        <v>38688.699999999997</v>
      </c>
      <c r="F54" s="32">
        <v>38688.699999999997</v>
      </c>
      <c r="G54" s="35">
        <f>F54-E54</f>
        <v>0</v>
      </c>
      <c r="H54" s="32">
        <v>37889.040000000001</v>
      </c>
      <c r="I54" s="8">
        <f t="shared" ref="I54:I56" si="13">H54/F54*100</f>
        <v>97.933091574542459</v>
      </c>
      <c r="J54" s="24">
        <v>3</v>
      </c>
      <c r="K54" s="24">
        <v>3</v>
      </c>
      <c r="L54" s="49">
        <f>(K54/J54)*100</f>
        <v>100</v>
      </c>
      <c r="M54" s="24">
        <v>3</v>
      </c>
      <c r="N54" s="24">
        <v>3</v>
      </c>
      <c r="O54" s="24">
        <v>15</v>
      </c>
      <c r="P54" s="24">
        <v>15</v>
      </c>
      <c r="Q54" s="60"/>
    </row>
    <row r="55" spans="1:21" ht="15.75" customHeight="1">
      <c r="A55" s="52"/>
      <c r="B55" s="55"/>
      <c r="C55" s="58"/>
      <c r="D55" s="7" t="s">
        <v>6</v>
      </c>
      <c r="E55" s="34">
        <v>0</v>
      </c>
      <c r="F55" s="34">
        <v>0</v>
      </c>
      <c r="G55" s="34">
        <v>0</v>
      </c>
      <c r="H55" s="34">
        <v>0</v>
      </c>
      <c r="I55" s="8"/>
      <c r="J55" s="25"/>
      <c r="K55" s="25"/>
      <c r="L55" s="47"/>
      <c r="M55" s="25"/>
      <c r="N55" s="25"/>
      <c r="O55" s="25"/>
      <c r="P55" s="25"/>
      <c r="Q55" s="61"/>
    </row>
    <row r="56" spans="1:21" ht="15.75" customHeight="1">
      <c r="A56" s="52"/>
      <c r="B56" s="55"/>
      <c r="C56" s="58"/>
      <c r="D56" s="6" t="s">
        <v>5</v>
      </c>
      <c r="E56" s="33">
        <v>38688.699999999997</v>
      </c>
      <c r="F56" s="33">
        <v>38688.699999999997</v>
      </c>
      <c r="G56" s="35">
        <f t="shared" ref="G56" si="14">F56-E56</f>
        <v>0</v>
      </c>
      <c r="H56" s="33">
        <v>37889.040000000001</v>
      </c>
      <c r="I56" s="8">
        <f t="shared" si="13"/>
        <v>97.933091574542459</v>
      </c>
      <c r="J56" s="25"/>
      <c r="K56" s="25"/>
      <c r="L56" s="47"/>
      <c r="M56" s="25"/>
      <c r="N56" s="25"/>
      <c r="O56" s="25"/>
      <c r="P56" s="25"/>
      <c r="Q56" s="61"/>
    </row>
    <row r="57" spans="1:21" ht="15.75" customHeight="1">
      <c r="A57" s="52"/>
      <c r="B57" s="55"/>
      <c r="C57" s="58"/>
      <c r="D57" s="7" t="s">
        <v>9</v>
      </c>
      <c r="E57" s="34">
        <v>0</v>
      </c>
      <c r="F57" s="34">
        <v>0</v>
      </c>
      <c r="G57" s="34">
        <v>0</v>
      </c>
      <c r="H57" s="34">
        <v>0</v>
      </c>
      <c r="I57" s="28"/>
      <c r="J57" s="25"/>
      <c r="K57" s="25"/>
      <c r="L57" s="47"/>
      <c r="M57" s="25"/>
      <c r="N57" s="25"/>
      <c r="O57" s="25"/>
      <c r="P57" s="25"/>
      <c r="Q57" s="61"/>
    </row>
    <row r="58" spans="1:21" ht="21.75" customHeight="1">
      <c r="A58" s="52"/>
      <c r="B58" s="55"/>
      <c r="C58" s="58"/>
      <c r="D58" s="6" t="s">
        <v>21</v>
      </c>
      <c r="E58" s="34">
        <v>0</v>
      </c>
      <c r="F58" s="34">
        <v>0</v>
      </c>
      <c r="G58" s="34">
        <v>0</v>
      </c>
      <c r="H58" s="34">
        <v>0</v>
      </c>
      <c r="I58" s="28"/>
      <c r="J58" s="26"/>
      <c r="K58" s="26"/>
      <c r="L58" s="47"/>
      <c r="M58" s="26"/>
      <c r="N58" s="26"/>
      <c r="O58" s="26"/>
      <c r="P58" s="26"/>
      <c r="Q58" s="61"/>
    </row>
    <row r="59" spans="1:21" ht="20.25" customHeight="1">
      <c r="A59" s="53"/>
      <c r="B59" s="56"/>
      <c r="C59" s="59"/>
      <c r="D59" s="7" t="s">
        <v>7</v>
      </c>
      <c r="E59" s="34">
        <v>0</v>
      </c>
      <c r="F59" s="34">
        <v>0</v>
      </c>
      <c r="G59" s="34">
        <v>0</v>
      </c>
      <c r="H59" s="34">
        <v>0</v>
      </c>
      <c r="I59" s="28"/>
      <c r="J59" s="27"/>
      <c r="K59" s="27"/>
      <c r="L59" s="48"/>
      <c r="M59" s="27"/>
      <c r="N59" s="27"/>
      <c r="O59" s="27"/>
      <c r="P59" s="27"/>
      <c r="Q59" s="62"/>
    </row>
    <row r="60" spans="1:21" ht="17.25" customHeight="1">
      <c r="A60" s="51" t="s">
        <v>44</v>
      </c>
      <c r="B60" s="54" t="s">
        <v>33</v>
      </c>
      <c r="C60" s="57" t="s">
        <v>23</v>
      </c>
      <c r="D60" s="15" t="s">
        <v>4</v>
      </c>
      <c r="E60" s="32">
        <v>3935301.75</v>
      </c>
      <c r="F60" s="32">
        <v>3953707.26</v>
      </c>
      <c r="G60" s="35">
        <f>F60-E60</f>
        <v>18405.509999999776</v>
      </c>
      <c r="H60" s="32">
        <v>3928486.87</v>
      </c>
      <c r="I60" s="8">
        <f t="shared" ref="I60:I62" si="15">H60/F60*100</f>
        <v>99.362107805624447</v>
      </c>
      <c r="J60" s="24">
        <v>7</v>
      </c>
      <c r="K60" s="24">
        <v>5</v>
      </c>
      <c r="L60" s="49">
        <f>ROUND((K60/J60)*100,2)</f>
        <v>71.430000000000007</v>
      </c>
      <c r="M60" s="24">
        <v>5</v>
      </c>
      <c r="N60" s="24">
        <v>5</v>
      </c>
      <c r="O60" s="24">
        <v>0</v>
      </c>
      <c r="P60" s="24">
        <v>0</v>
      </c>
      <c r="Q60" s="60"/>
      <c r="R60" s="42"/>
      <c r="S60" s="42"/>
      <c r="T60" s="37"/>
      <c r="U60" s="37"/>
    </row>
    <row r="61" spans="1:21" ht="17.25" customHeight="1">
      <c r="A61" s="52"/>
      <c r="B61" s="55"/>
      <c r="C61" s="58"/>
      <c r="D61" s="7" t="s">
        <v>6</v>
      </c>
      <c r="E61" s="33">
        <v>1874.88</v>
      </c>
      <c r="F61" s="33">
        <v>15497.48</v>
      </c>
      <c r="G61" s="35">
        <f t="shared" ref="G61:G65" si="16">F61-E61</f>
        <v>13622.599999999999</v>
      </c>
      <c r="H61" s="33">
        <v>14986.86</v>
      </c>
      <c r="I61" s="8">
        <f t="shared" si="15"/>
        <v>96.705141739173087</v>
      </c>
      <c r="J61" s="25"/>
      <c r="K61" s="25"/>
      <c r="L61" s="47"/>
      <c r="M61" s="25"/>
      <c r="N61" s="25"/>
      <c r="O61" s="25"/>
      <c r="P61" s="25"/>
      <c r="Q61" s="61"/>
    </row>
    <row r="62" spans="1:21" ht="17.25" customHeight="1">
      <c r="A62" s="52"/>
      <c r="B62" s="55"/>
      <c r="C62" s="58"/>
      <c r="D62" s="6" t="s">
        <v>5</v>
      </c>
      <c r="E62" s="34">
        <v>3933426.87</v>
      </c>
      <c r="F62" s="34">
        <v>3938209.78</v>
      </c>
      <c r="G62" s="35">
        <f t="shared" si="16"/>
        <v>4782.9099999996834</v>
      </c>
      <c r="H62" s="34">
        <v>3913500.0100000002</v>
      </c>
      <c r="I62" s="8">
        <f t="shared" si="15"/>
        <v>99.372563388433832</v>
      </c>
      <c r="J62" s="25"/>
      <c r="K62" s="25"/>
      <c r="L62" s="47"/>
      <c r="M62" s="25"/>
      <c r="N62" s="25"/>
      <c r="O62" s="25"/>
      <c r="P62" s="25"/>
      <c r="Q62" s="61"/>
    </row>
    <row r="63" spans="1:21" ht="17.25" customHeight="1">
      <c r="A63" s="52"/>
      <c r="B63" s="55"/>
      <c r="C63" s="58"/>
      <c r="D63" s="7" t="s">
        <v>9</v>
      </c>
      <c r="E63" s="34">
        <v>0</v>
      </c>
      <c r="F63" s="34">
        <v>0</v>
      </c>
      <c r="G63" s="35">
        <f t="shared" si="16"/>
        <v>0</v>
      </c>
      <c r="H63" s="34">
        <v>0</v>
      </c>
      <c r="I63" s="8"/>
      <c r="J63" s="25"/>
      <c r="K63" s="25"/>
      <c r="L63" s="47"/>
      <c r="M63" s="25"/>
      <c r="N63" s="25"/>
      <c r="O63" s="25"/>
      <c r="P63" s="25"/>
      <c r="Q63" s="61"/>
    </row>
    <row r="64" spans="1:21" ht="21.75" customHeight="1">
      <c r="A64" s="52"/>
      <c r="B64" s="55"/>
      <c r="C64" s="58"/>
      <c r="D64" s="6" t="s">
        <v>21</v>
      </c>
      <c r="E64" s="34">
        <v>0</v>
      </c>
      <c r="F64" s="34">
        <v>0</v>
      </c>
      <c r="G64" s="35">
        <f t="shared" si="16"/>
        <v>0</v>
      </c>
      <c r="H64" s="34">
        <v>0</v>
      </c>
      <c r="I64" s="8"/>
      <c r="J64" s="26"/>
      <c r="K64" s="26"/>
      <c r="L64" s="47"/>
      <c r="M64" s="26"/>
      <c r="N64" s="26"/>
      <c r="O64" s="26"/>
      <c r="P64" s="26"/>
      <c r="Q64" s="61"/>
    </row>
    <row r="65" spans="1:17" ht="24.75" customHeight="1">
      <c r="A65" s="53"/>
      <c r="B65" s="56"/>
      <c r="C65" s="59"/>
      <c r="D65" s="7" t="s">
        <v>7</v>
      </c>
      <c r="E65" s="34">
        <v>0</v>
      </c>
      <c r="F65" s="34">
        <v>0</v>
      </c>
      <c r="G65" s="35">
        <f t="shared" si="16"/>
        <v>0</v>
      </c>
      <c r="H65" s="34">
        <v>0</v>
      </c>
      <c r="I65" s="8"/>
      <c r="J65" s="27"/>
      <c r="K65" s="27"/>
      <c r="L65" s="48"/>
      <c r="M65" s="27"/>
      <c r="N65" s="27"/>
      <c r="O65" s="27"/>
      <c r="P65" s="27"/>
      <c r="Q65" s="62"/>
    </row>
    <row r="66" spans="1:17" ht="15.75" customHeight="1">
      <c r="A66" s="51" t="s">
        <v>45</v>
      </c>
      <c r="B66" s="54" t="s">
        <v>48</v>
      </c>
      <c r="C66" s="57" t="s">
        <v>35</v>
      </c>
      <c r="D66" s="15" t="s">
        <v>4</v>
      </c>
      <c r="E66" s="35">
        <v>0</v>
      </c>
      <c r="F66" s="35">
        <v>0</v>
      </c>
      <c r="G66" s="35">
        <f>F66-E66</f>
        <v>0</v>
      </c>
      <c r="H66" s="35">
        <v>0</v>
      </c>
      <c r="I66" s="8"/>
      <c r="J66" s="24">
        <v>6</v>
      </c>
      <c r="K66" s="24">
        <v>6</v>
      </c>
      <c r="L66" s="49">
        <f>(K66/J66)*100</f>
        <v>100</v>
      </c>
      <c r="M66" s="24">
        <v>2</v>
      </c>
      <c r="N66" s="24">
        <v>2</v>
      </c>
      <c r="O66" s="24">
        <v>0</v>
      </c>
      <c r="P66" s="24">
        <v>0</v>
      </c>
      <c r="Q66" s="60"/>
    </row>
    <row r="67" spans="1:17" ht="15.75" customHeight="1">
      <c r="A67" s="52"/>
      <c r="B67" s="55"/>
      <c r="C67" s="58"/>
      <c r="D67" s="7" t="s">
        <v>6</v>
      </c>
      <c r="E67" s="34">
        <v>0</v>
      </c>
      <c r="F67" s="34">
        <v>0</v>
      </c>
      <c r="G67" s="35">
        <f t="shared" ref="G67:G71" si="17">F67-E67</f>
        <v>0</v>
      </c>
      <c r="H67" s="34">
        <v>0</v>
      </c>
      <c r="I67" s="8"/>
      <c r="J67" s="25"/>
      <c r="K67" s="25"/>
      <c r="L67" s="47"/>
      <c r="M67" s="25"/>
      <c r="N67" s="25"/>
      <c r="O67" s="25"/>
      <c r="P67" s="25"/>
      <c r="Q67" s="61"/>
    </row>
    <row r="68" spans="1:17" ht="15.75" customHeight="1">
      <c r="A68" s="52"/>
      <c r="B68" s="55"/>
      <c r="C68" s="58"/>
      <c r="D68" s="6" t="s">
        <v>5</v>
      </c>
      <c r="E68" s="34">
        <v>0</v>
      </c>
      <c r="F68" s="34">
        <v>0</v>
      </c>
      <c r="G68" s="35">
        <f t="shared" si="17"/>
        <v>0</v>
      </c>
      <c r="H68" s="34">
        <v>0</v>
      </c>
      <c r="I68" s="8"/>
      <c r="J68" s="25"/>
      <c r="K68" s="25"/>
      <c r="L68" s="47"/>
      <c r="M68" s="25"/>
      <c r="N68" s="25"/>
      <c r="O68" s="25"/>
      <c r="P68" s="25"/>
      <c r="Q68" s="61"/>
    </row>
    <row r="69" spans="1:17" ht="15.75" customHeight="1">
      <c r="A69" s="52"/>
      <c r="B69" s="55"/>
      <c r="C69" s="58"/>
      <c r="D69" s="7" t="s">
        <v>9</v>
      </c>
      <c r="E69" s="34">
        <v>0</v>
      </c>
      <c r="F69" s="34">
        <v>0</v>
      </c>
      <c r="G69" s="35">
        <f t="shared" si="17"/>
        <v>0</v>
      </c>
      <c r="H69" s="34">
        <v>0</v>
      </c>
      <c r="I69" s="8"/>
      <c r="J69" s="25"/>
      <c r="K69" s="25"/>
      <c r="L69" s="47"/>
      <c r="M69" s="25"/>
      <c r="N69" s="25"/>
      <c r="O69" s="25"/>
      <c r="P69" s="25"/>
      <c r="Q69" s="61"/>
    </row>
    <row r="70" spans="1:17" ht="21.75" customHeight="1">
      <c r="A70" s="52"/>
      <c r="B70" s="55"/>
      <c r="C70" s="58"/>
      <c r="D70" s="6" t="s">
        <v>21</v>
      </c>
      <c r="E70" s="34">
        <v>0</v>
      </c>
      <c r="F70" s="34">
        <v>0</v>
      </c>
      <c r="G70" s="35">
        <f t="shared" si="17"/>
        <v>0</v>
      </c>
      <c r="H70" s="34">
        <v>0</v>
      </c>
      <c r="I70" s="8"/>
      <c r="J70" s="26"/>
      <c r="K70" s="26"/>
      <c r="L70" s="47"/>
      <c r="M70" s="26"/>
      <c r="N70" s="26"/>
      <c r="O70" s="26"/>
      <c r="P70" s="26"/>
      <c r="Q70" s="61"/>
    </row>
    <row r="71" spans="1:17" ht="30" customHeight="1">
      <c r="A71" s="53"/>
      <c r="B71" s="56"/>
      <c r="C71" s="59"/>
      <c r="D71" s="7" t="s">
        <v>7</v>
      </c>
      <c r="E71" s="34">
        <v>0</v>
      </c>
      <c r="F71" s="34">
        <v>0</v>
      </c>
      <c r="G71" s="35">
        <f t="shared" si="17"/>
        <v>0</v>
      </c>
      <c r="H71" s="34">
        <v>0</v>
      </c>
      <c r="I71" s="8"/>
      <c r="J71" s="27"/>
      <c r="K71" s="27"/>
      <c r="L71" s="48"/>
      <c r="M71" s="27"/>
      <c r="N71" s="27"/>
      <c r="O71" s="27"/>
      <c r="P71" s="27"/>
      <c r="Q71" s="62"/>
    </row>
    <row r="72" spans="1:17" ht="16.5" customHeight="1">
      <c r="A72" s="51" t="s">
        <v>46</v>
      </c>
      <c r="B72" s="54" t="s">
        <v>34</v>
      </c>
      <c r="C72" s="57" t="s">
        <v>35</v>
      </c>
      <c r="D72" s="15" t="s">
        <v>4</v>
      </c>
      <c r="E72" s="35">
        <v>0</v>
      </c>
      <c r="F72" s="35">
        <v>0</v>
      </c>
      <c r="G72" s="35">
        <f>F72-E72</f>
        <v>0</v>
      </c>
      <c r="H72" s="35">
        <v>0</v>
      </c>
      <c r="I72" s="8"/>
      <c r="J72" s="24">
        <v>3</v>
      </c>
      <c r="K72" s="24">
        <v>3</v>
      </c>
      <c r="L72" s="49">
        <f>(K72/J72)*100</f>
        <v>100</v>
      </c>
      <c r="M72" s="24">
        <v>6</v>
      </c>
      <c r="N72" s="24">
        <v>6</v>
      </c>
      <c r="O72" s="24">
        <v>0</v>
      </c>
      <c r="P72" s="24">
        <v>0</v>
      </c>
      <c r="Q72" s="60"/>
    </row>
    <row r="73" spans="1:17" ht="16.5" customHeight="1">
      <c r="A73" s="52"/>
      <c r="B73" s="55"/>
      <c r="C73" s="58"/>
      <c r="D73" s="7" t="s">
        <v>6</v>
      </c>
      <c r="E73" s="34">
        <v>0</v>
      </c>
      <c r="F73" s="34">
        <v>0</v>
      </c>
      <c r="G73" s="35">
        <f t="shared" ref="G73:G77" si="18">F73-E73</f>
        <v>0</v>
      </c>
      <c r="H73" s="34">
        <v>0</v>
      </c>
      <c r="I73" s="8"/>
      <c r="J73" s="25"/>
      <c r="K73" s="25"/>
      <c r="L73" s="47"/>
      <c r="M73" s="25"/>
      <c r="N73" s="25"/>
      <c r="O73" s="25"/>
      <c r="P73" s="25"/>
      <c r="Q73" s="61"/>
    </row>
    <row r="74" spans="1:17" ht="16.5" customHeight="1">
      <c r="A74" s="52"/>
      <c r="B74" s="55"/>
      <c r="C74" s="58"/>
      <c r="D74" s="6" t="s">
        <v>5</v>
      </c>
      <c r="E74" s="34">
        <v>0</v>
      </c>
      <c r="F74" s="34">
        <v>0</v>
      </c>
      <c r="G74" s="35">
        <f t="shared" si="18"/>
        <v>0</v>
      </c>
      <c r="H74" s="34">
        <v>0</v>
      </c>
      <c r="I74" s="8"/>
      <c r="J74" s="25"/>
      <c r="K74" s="25"/>
      <c r="L74" s="47"/>
      <c r="M74" s="25"/>
      <c r="N74" s="25"/>
      <c r="O74" s="25"/>
      <c r="P74" s="25"/>
      <c r="Q74" s="61"/>
    </row>
    <row r="75" spans="1:17" ht="16.5" customHeight="1">
      <c r="A75" s="52"/>
      <c r="B75" s="55"/>
      <c r="C75" s="58"/>
      <c r="D75" s="7" t="s">
        <v>9</v>
      </c>
      <c r="E75" s="34">
        <v>0</v>
      </c>
      <c r="F75" s="34">
        <v>0</v>
      </c>
      <c r="G75" s="35">
        <f t="shared" si="18"/>
        <v>0</v>
      </c>
      <c r="H75" s="34">
        <v>0</v>
      </c>
      <c r="I75" s="8"/>
      <c r="J75" s="25"/>
      <c r="K75" s="25"/>
      <c r="L75" s="47"/>
      <c r="M75" s="25"/>
      <c r="N75" s="25"/>
      <c r="O75" s="25"/>
      <c r="P75" s="25"/>
      <c r="Q75" s="61"/>
    </row>
    <row r="76" spans="1:17" ht="23.25" customHeight="1">
      <c r="A76" s="52"/>
      <c r="B76" s="55"/>
      <c r="C76" s="58"/>
      <c r="D76" s="6" t="s">
        <v>21</v>
      </c>
      <c r="E76" s="34">
        <v>0</v>
      </c>
      <c r="F76" s="34">
        <v>0</v>
      </c>
      <c r="G76" s="35">
        <f t="shared" si="18"/>
        <v>0</v>
      </c>
      <c r="H76" s="34">
        <v>0</v>
      </c>
      <c r="I76" s="8"/>
      <c r="J76" s="26"/>
      <c r="K76" s="26"/>
      <c r="L76" s="47"/>
      <c r="M76" s="26"/>
      <c r="N76" s="26"/>
      <c r="O76" s="26"/>
      <c r="P76" s="26"/>
      <c r="Q76" s="61"/>
    </row>
    <row r="77" spans="1:17" ht="23.25" customHeight="1">
      <c r="A77" s="53"/>
      <c r="B77" s="56"/>
      <c r="C77" s="59"/>
      <c r="D77" s="7" t="s">
        <v>7</v>
      </c>
      <c r="E77" s="34">
        <v>0</v>
      </c>
      <c r="F77" s="34">
        <v>0</v>
      </c>
      <c r="G77" s="35">
        <f t="shared" si="18"/>
        <v>0</v>
      </c>
      <c r="H77" s="34">
        <v>0</v>
      </c>
      <c r="I77" s="8"/>
      <c r="J77" s="27"/>
      <c r="K77" s="27"/>
      <c r="L77" s="48"/>
      <c r="M77" s="27"/>
      <c r="N77" s="27"/>
      <c r="O77" s="27"/>
      <c r="P77" s="27"/>
      <c r="Q77" s="62"/>
    </row>
  </sheetData>
  <mergeCells count="54">
    <mergeCell ref="A66:A71"/>
    <mergeCell ref="B66:B71"/>
    <mergeCell ref="C66:C71"/>
    <mergeCell ref="Q66:Q71"/>
    <mergeCell ref="A72:A77"/>
    <mergeCell ref="B72:B77"/>
    <mergeCell ref="C72:C77"/>
    <mergeCell ref="Q72:Q77"/>
    <mergeCell ref="A54:A59"/>
    <mergeCell ref="B54:B59"/>
    <mergeCell ref="C54:C59"/>
    <mergeCell ref="Q54:Q59"/>
    <mergeCell ref="A60:A65"/>
    <mergeCell ref="B60:B65"/>
    <mergeCell ref="C60:C65"/>
    <mergeCell ref="Q60:Q65"/>
    <mergeCell ref="A42:A47"/>
    <mergeCell ref="B42:B47"/>
    <mergeCell ref="C42:C47"/>
    <mergeCell ref="Q42:Q47"/>
    <mergeCell ref="A48:A53"/>
    <mergeCell ref="B48:B53"/>
    <mergeCell ref="C48:C53"/>
    <mergeCell ref="Q48:Q53"/>
    <mergeCell ref="A1:Q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Q6:Q11"/>
    <mergeCell ref="O3:P3"/>
    <mergeCell ref="A6:A11"/>
    <mergeCell ref="A12:A17"/>
    <mergeCell ref="B12:B17"/>
    <mergeCell ref="C12:C17"/>
    <mergeCell ref="Q12:Q17"/>
    <mergeCell ref="Q3:Q4"/>
    <mergeCell ref="A30:A35"/>
    <mergeCell ref="B30:B35"/>
    <mergeCell ref="C30:C35"/>
    <mergeCell ref="A36:A41"/>
    <mergeCell ref="B36:B41"/>
    <mergeCell ref="C36:C41"/>
    <mergeCell ref="A18:A23"/>
    <mergeCell ref="B18:B23"/>
    <mergeCell ref="C18:C23"/>
    <mergeCell ref="A24:A29"/>
    <mergeCell ref="B24:B29"/>
    <mergeCell ref="C24:C29"/>
  </mergeCells>
  <pageMargins left="0.39370078740157483" right="0.39370078740157483" top="0.55118110236220474" bottom="0.15748031496062992" header="0.35433070866141736" footer="0.31496062992125984"/>
  <pageSetup paperSize="9" scale="85" orientation="landscape" r:id="rId1"/>
  <headerFooter differentFirst="1">
    <oddHeader>&amp;C&amp;P</oddHead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Emelanova_ve</cp:lastModifiedBy>
  <cp:lastPrinted>2025-02-28T09:13:46Z</cp:lastPrinted>
  <dcterms:created xsi:type="dcterms:W3CDTF">2016-01-25T11:04:51Z</dcterms:created>
  <dcterms:modified xsi:type="dcterms:W3CDTF">2025-03-04T07:41:10Z</dcterms:modified>
</cp:coreProperties>
</file>