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4 отчет по гп 15.03\Соц поддержка\"/>
    </mc:Choice>
  </mc:AlternateContent>
  <xr:revisionPtr revIDLastSave="0" documentId="13_ncr:1_{393FD0A6-086D-4B7D-BA7B-BD0BB2CB84E6}" xr6:coauthVersionLast="36" xr6:coauthVersionMax="36" xr10:uidLastSave="{00000000-0000-0000-0000-000000000000}"/>
  <bookViews>
    <workbookView xWindow="120" yWindow="15" windowWidth="19035" windowHeight="12015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Лист1!$2:$4</definedName>
  </definedNames>
  <calcPr calcId="191029"/>
</workbook>
</file>

<file path=xl/calcChain.xml><?xml version="1.0" encoding="utf-8"?>
<calcChain xmlns="http://schemas.openxmlformats.org/spreadsheetml/2006/main">
  <c r="L5" i="1" l="1"/>
  <c r="K5" i="1"/>
  <c r="J5" i="1"/>
  <c r="L12" i="1"/>
  <c r="L19" i="1"/>
  <c r="L26" i="1"/>
  <c r="L33" i="1"/>
  <c r="L40" i="1"/>
  <c r="L47" i="1"/>
  <c r="O5" i="1"/>
  <c r="P5" i="1"/>
  <c r="N5" i="1"/>
  <c r="M5" i="1"/>
  <c r="I49" i="1"/>
  <c r="I42" i="1"/>
  <c r="I35" i="1"/>
  <c r="I27" i="1"/>
  <c r="I28" i="1"/>
  <c r="I26" i="1"/>
  <c r="I20" i="1"/>
  <c r="I21" i="1"/>
  <c r="I19" i="1"/>
  <c r="I13" i="1"/>
  <c r="I14" i="1"/>
  <c r="I12" i="1"/>
  <c r="H7" i="1"/>
  <c r="I7" i="1" s="1"/>
  <c r="H6" i="1"/>
  <c r="I6" i="1" s="1"/>
  <c r="F7" i="1"/>
  <c r="F6" i="1"/>
  <c r="E6" i="1"/>
  <c r="E7" i="1"/>
  <c r="H47" i="1"/>
  <c r="I47" i="1" s="1"/>
  <c r="F47" i="1"/>
  <c r="E47" i="1"/>
  <c r="H40" i="1"/>
  <c r="I40" i="1" s="1"/>
  <c r="F40" i="1"/>
  <c r="E40" i="1"/>
  <c r="H33" i="1"/>
  <c r="I33" i="1" s="1"/>
  <c r="F33" i="1"/>
  <c r="E33" i="1"/>
  <c r="H26" i="1"/>
  <c r="F26" i="1"/>
  <c r="E26" i="1"/>
  <c r="G49" i="1"/>
  <c r="G48" i="1"/>
  <c r="H19" i="1"/>
  <c r="F19" i="1"/>
  <c r="E19" i="1"/>
  <c r="G19" i="1" s="1"/>
  <c r="H12" i="1"/>
  <c r="F12" i="1"/>
  <c r="E12" i="1"/>
  <c r="G12" i="1" s="1"/>
  <c r="G13" i="1"/>
  <c r="G14" i="1"/>
  <c r="G20" i="1"/>
  <c r="G21" i="1"/>
  <c r="G27" i="1"/>
  <c r="G28" i="1"/>
  <c r="G34" i="1"/>
  <c r="G35" i="1"/>
  <c r="G41" i="1"/>
  <c r="G42" i="1"/>
  <c r="E5" i="1" l="1"/>
  <c r="F5" i="1"/>
  <c r="G5" i="1" s="1"/>
  <c r="G6" i="1"/>
  <c r="G7" i="1"/>
  <c r="G26" i="1"/>
  <c r="G33" i="1"/>
  <c r="H5" i="1"/>
  <c r="I5" i="1" s="1"/>
  <c r="G47" i="1"/>
  <c r="G40" i="1"/>
</calcChain>
</file>

<file path=xl/sharedStrings.xml><?xml version="1.0" encoding="utf-8"?>
<sst xmlns="http://schemas.openxmlformats.org/spreadsheetml/2006/main" count="231" uniqueCount="41">
  <si>
    <t>№ п/п</t>
  </si>
  <si>
    <t>Предусмотрено государственной программой</t>
  </si>
  <si>
    <t>Отклонения            (+, -)            (гр.6 - гр.5)</t>
  </si>
  <si>
    <t>% выполнения (гр.8/6)</t>
  </si>
  <si>
    <t>Источники финансирования</t>
  </si>
  <si>
    <t>Всего</t>
  </si>
  <si>
    <t>областной бюджет</t>
  </si>
  <si>
    <t>федеральный бюджет</t>
  </si>
  <si>
    <t>внебюджетные источники</t>
  </si>
  <si>
    <t>Объем финансирования государственной программы  (тыс.рублей)</t>
  </si>
  <si>
    <t>Наименование гоударственной программы (подпрограммы)</t>
  </si>
  <si>
    <t>местные бюджеты</t>
  </si>
  <si>
    <t>доля выполненных в полном объеме, %</t>
  </si>
  <si>
    <t>государственные внебюджетные фонды Российской Федерации</t>
  </si>
  <si>
    <t>территориальные государственные внебюджетные фонды</t>
  </si>
  <si>
    <t>Ответственный исполнитель государственной программы, подпрограммы</t>
  </si>
  <si>
    <t>Фактические расходы (областно и федеральный бюджеты - кассовый расход)</t>
  </si>
  <si>
    <t>Предусмотрено</t>
  </si>
  <si>
    <t>Выполнено в полном объеме</t>
  </si>
  <si>
    <t>Выполнение контрольных событий подпрограмм госпрограммы (ед.)</t>
  </si>
  <si>
    <t>Оценка эффективности госпрограммы за _____ год</t>
  </si>
  <si>
    <t>Выполнено</t>
  </si>
  <si>
    <t>Выполнение структурных элементов подпрограмм госпрограммы (ед.)</t>
  </si>
  <si>
    <t>Выполнение показателей  госпрограммы (подпрограммы) (единиц)</t>
  </si>
  <si>
    <t>Информация о реализации государственных программ Курской области за 2023 год</t>
  </si>
  <si>
    <t>Государственная программа "Социальная поддержка граждан в Курской области"</t>
  </si>
  <si>
    <t>Подпрограмма 1 "Развитие мер социальной поддержки отдельных категорий граждан"</t>
  </si>
  <si>
    <t>Подпрограмма 2 "Модернизация и развитие социального обслуживания населения"</t>
  </si>
  <si>
    <t>Министерство социального обеспечения, материнства и детства Курской области</t>
  </si>
  <si>
    <t>Подпрограмма 3 "Улучшение демографической ситуации, совершенствование социальной поддержки семьи и детей"</t>
  </si>
  <si>
    <t>Подпрограмма 4 "Повышение эффективности государственной поддержки социально ориентированных некоммерческих организаций"</t>
  </si>
  <si>
    <t>Подпрограмма 5 "Повышение уровня и качества жизни пожилых людей"</t>
  </si>
  <si>
    <t>Подпрограмма 6 "Обеспечение реализации государственной программы и прочие мероприятия в области социального обеспечения"</t>
  </si>
  <si>
    <t>Фактически предусмотрено на реализацию госпрограммы (областной и федеральный бюджеты - по сводной бюджетной росписи на 31.12.2023)</t>
  </si>
  <si>
    <t xml:space="preserve"> -</t>
  </si>
  <si>
    <t>1.</t>
  </si>
  <si>
    <t>2.</t>
  </si>
  <si>
    <t>3.</t>
  </si>
  <si>
    <t>4.</t>
  </si>
  <si>
    <t>5.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</si>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</sst>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"/>
    <numFmt numFmtId="166" formatCode="0.000"/>
    <numFmt numFmtId="171" formatCode="#,##0.0"/>
  </numFmts>
  <fonts count="11" x14ac:knownFonts="1"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.5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Border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0" fontId="0" fillId="0" borderId="0" xfId="0" applyFont="1" applyAlignment="1">
      <alignment vertical="top"/>
    </xf>
    <xf numFmtId="0" fontId="4" fillId="0" borderId="0" xfId="0" applyFont="1" applyBorder="1" applyAlignment="1">
      <alignment horizontal="center"/>
    </xf>
    <xf numFmtId="0" fontId="5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3" fontId="8" fillId="0" borderId="2" xfId="0" applyNumberFormat="1" applyFont="1" applyFill="1" applyBorder="1" applyAlignment="1">
      <alignment horizontal="center" vertical="center"/>
    </xf>
    <xf numFmtId="9" fontId="8" fillId="0" borderId="3" xfId="1" applyFont="1" applyFill="1" applyBorder="1" applyAlignment="1">
      <alignment horizontal="center" vertical="center"/>
    </xf>
    <xf numFmtId="9" fontId="8" fillId="0" borderId="4" xfId="1" applyFont="1" applyFill="1" applyBorder="1" applyAlignment="1">
      <alignment horizontal="center" vertical="center"/>
    </xf>
    <xf numFmtId="1" fontId="8" fillId="0" borderId="2" xfId="1" applyNumberFormat="1" applyFont="1" applyFill="1" applyBorder="1" applyAlignment="1">
      <alignment horizontal="center" vertical="center"/>
    </xf>
    <xf numFmtId="171" fontId="8" fillId="0" borderId="3" xfId="0" applyNumberFormat="1" applyFont="1" applyFill="1" applyBorder="1" applyAlignment="1">
      <alignment horizontal="center" vertical="center"/>
    </xf>
    <xf numFmtId="171" fontId="8" fillId="0" borderId="4" xfId="0" applyNumberFormat="1" applyFont="1" applyFill="1" applyBorder="1" applyAlignment="1">
      <alignment horizontal="center" vertical="center"/>
    </xf>
    <xf numFmtId="3" fontId="8" fillId="0" borderId="3" xfId="0" applyNumberFormat="1" applyFont="1" applyFill="1" applyBorder="1" applyAlignment="1">
      <alignment vertical="top"/>
    </xf>
    <xf numFmtId="3" fontId="8" fillId="0" borderId="3" xfId="0" applyNumberFormat="1" applyFont="1" applyFill="1" applyBorder="1" applyAlignment="1">
      <alignment horizontal="center" vertical="center"/>
    </xf>
    <xf numFmtId="3" fontId="8" fillId="0" borderId="4" xfId="0" applyNumberFormat="1" applyFont="1" applyFill="1" applyBorder="1" applyAlignment="1">
      <alignment vertical="top"/>
    </xf>
    <xf numFmtId="3" fontId="10" fillId="0" borderId="2" xfId="0" applyNumberFormat="1" applyFont="1" applyFill="1" applyBorder="1" applyAlignment="1">
      <alignment horizontal="center" vertical="center"/>
    </xf>
    <xf numFmtId="3" fontId="8" fillId="2" borderId="2" xfId="0" applyNumberFormat="1" applyFont="1" applyFill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Процентный 2" xfId="1" xr:uid="{00000000-0005-0000-0000-00002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3"/>
  <sheetViews>
    <sheetView tabSelected="1" view="pageBreakPreview" topLeftCell="A31" zoomScale="90" zoomScaleNormal="100" zoomScaleSheetLayoutView="90" workbookViewId="0">
      <selection activeCell="D60" sqref="D60"/>
    </sheetView>
  </sheetViews>
  <sheetFormatPr defaultRowHeight="15" x14ac:dyDescent="0.25"/>
  <cols>
    <col min="1" max="1" width="4.85546875" customWidth="1"/>
    <col min="2" max="2" width="15.5703125" customWidth="1"/>
    <col min="3" max="3" width="13.140625" style="22" customWidth="1"/>
    <col min="4" max="4" width="15.28515625" customWidth="1"/>
    <col min="5" max="5" width="12.42578125" customWidth="1"/>
    <col min="6" max="6" width="12.28515625" customWidth="1"/>
    <col min="7" max="7" width="9.85546875" customWidth="1"/>
    <col min="8" max="8" width="11.85546875" customWidth="1"/>
    <col min="9" max="9" width="8.85546875" customWidth="1"/>
    <col min="10" max="10" width="7.85546875" customWidth="1"/>
    <col min="11" max="11" width="8.7109375" customWidth="1"/>
    <col min="12" max="12" width="8" customWidth="1"/>
    <col min="13" max="13" width="6.85546875" customWidth="1"/>
    <col min="14" max="14" width="8.140625" customWidth="1"/>
    <col min="15" max="15" width="6.85546875" customWidth="1"/>
    <col min="16" max="16" width="7.7109375" customWidth="1"/>
    <col min="17" max="17" width="11.42578125" hidden="1" customWidth="1"/>
  </cols>
  <sheetData>
    <row r="1" spans="1:18" ht="18" customHeight="1" x14ac:dyDescent="0.25">
      <c r="A1" s="23" t="s">
        <v>24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8" ht="63.75" customHeight="1" x14ac:dyDescent="0.25">
      <c r="A2" s="27" t="s">
        <v>0</v>
      </c>
      <c r="B2" s="25" t="s">
        <v>10</v>
      </c>
      <c r="C2" s="25" t="s">
        <v>15</v>
      </c>
      <c r="D2" s="31" t="s">
        <v>4</v>
      </c>
      <c r="E2" s="26" t="s">
        <v>9</v>
      </c>
      <c r="F2" s="26"/>
      <c r="G2" s="26"/>
      <c r="H2" s="26"/>
      <c r="I2" s="26"/>
      <c r="J2" s="26" t="s">
        <v>23</v>
      </c>
      <c r="K2" s="26"/>
      <c r="L2" s="26"/>
      <c r="M2" s="26" t="s">
        <v>22</v>
      </c>
      <c r="N2" s="26"/>
      <c r="O2" s="26" t="s">
        <v>19</v>
      </c>
      <c r="P2" s="26"/>
      <c r="Q2" s="25" t="s">
        <v>20</v>
      </c>
      <c r="R2" s="1"/>
    </row>
    <row r="3" spans="1:18" ht="130.5" customHeight="1" x14ac:dyDescent="0.25">
      <c r="A3" s="27"/>
      <c r="B3" s="25"/>
      <c r="C3" s="25"/>
      <c r="D3" s="32"/>
      <c r="E3" s="2" t="s">
        <v>1</v>
      </c>
      <c r="F3" s="20" t="s">
        <v>33</v>
      </c>
      <c r="G3" s="6" t="s">
        <v>2</v>
      </c>
      <c r="H3" s="16" t="s">
        <v>16</v>
      </c>
      <c r="I3" s="6" t="s">
        <v>3</v>
      </c>
      <c r="J3" s="17" t="s">
        <v>17</v>
      </c>
      <c r="K3" s="17" t="s">
        <v>18</v>
      </c>
      <c r="L3" s="13" t="s">
        <v>12</v>
      </c>
      <c r="M3" s="3" t="s">
        <v>17</v>
      </c>
      <c r="N3" s="3" t="s">
        <v>21</v>
      </c>
      <c r="O3" s="3" t="s">
        <v>17</v>
      </c>
      <c r="P3" s="3" t="s">
        <v>21</v>
      </c>
      <c r="Q3" s="25"/>
      <c r="R3" s="1"/>
    </row>
    <row r="4" spans="1:18" x14ac:dyDescent="0.25">
      <c r="A4" s="4">
        <v>1</v>
      </c>
      <c r="B4" s="4">
        <v>2</v>
      </c>
      <c r="C4" s="21">
        <v>3</v>
      </c>
      <c r="D4" s="4">
        <v>4</v>
      </c>
      <c r="E4" s="4">
        <v>5</v>
      </c>
      <c r="F4" s="4">
        <v>6</v>
      </c>
      <c r="G4" s="4">
        <v>7</v>
      </c>
      <c r="H4" s="4">
        <v>8</v>
      </c>
      <c r="I4" s="4">
        <v>9</v>
      </c>
      <c r="J4" s="4">
        <v>10</v>
      </c>
      <c r="K4" s="4">
        <v>11</v>
      </c>
      <c r="L4" s="4">
        <v>12</v>
      </c>
      <c r="M4" s="4">
        <v>13</v>
      </c>
      <c r="N4" s="4">
        <v>14</v>
      </c>
      <c r="O4" s="4">
        <v>15</v>
      </c>
      <c r="P4" s="4">
        <v>16</v>
      </c>
      <c r="Q4" s="4">
        <v>17</v>
      </c>
    </row>
    <row r="5" spans="1:18" ht="14.25" customHeight="1" x14ac:dyDescent="0.25">
      <c r="A5" s="36"/>
      <c r="B5" s="24" t="s">
        <v>25</v>
      </c>
      <c r="C5" s="28" t="s">
        <v>28</v>
      </c>
      <c r="D5" s="12" t="s">
        <v>5</v>
      </c>
      <c r="E5" s="9">
        <f t="shared" ref="E5:F7" si="0">E12+E19+E26+E33+E40+E47</f>
        <v>12199332.559</v>
      </c>
      <c r="F5" s="9">
        <f t="shared" si="0"/>
        <v>11938593.015000001</v>
      </c>
      <c r="G5" s="9">
        <f>F5-E5</f>
        <v>-260739.54399999976</v>
      </c>
      <c r="H5" s="9">
        <f>H12+H19+H26+H33+H40+H47</f>
        <v>11790247.045</v>
      </c>
      <c r="I5" s="11">
        <f>H5/F5*100</f>
        <v>98.757425018060218</v>
      </c>
      <c r="J5" s="52">
        <f>J12+J19+J26+J33+J40+J47+2</f>
        <v>51</v>
      </c>
      <c r="K5" s="52">
        <f>K12+K19+K26+K33+K40+K47+2</f>
        <v>43</v>
      </c>
      <c r="L5" s="52">
        <f>K5/50*100</f>
        <v>86</v>
      </c>
      <c r="M5" s="52">
        <f>M12+M19+M26+M33+M40+M47</f>
        <v>51</v>
      </c>
      <c r="N5" s="52">
        <f>N12+N19+N26+N33+N40+N47</f>
        <v>51</v>
      </c>
      <c r="O5" s="52">
        <f t="shared" ref="O5:P5" si="1">O12+O19+O26+O33+O40+O47</f>
        <v>104</v>
      </c>
      <c r="P5" s="52">
        <f t="shared" si="1"/>
        <v>101</v>
      </c>
      <c r="Q5" s="33"/>
    </row>
    <row r="6" spans="1:18" ht="18" customHeight="1" x14ac:dyDescent="0.25">
      <c r="A6" s="37"/>
      <c r="B6" s="24"/>
      <c r="C6" s="29"/>
      <c r="D6" s="10" t="s">
        <v>7</v>
      </c>
      <c r="E6" s="9">
        <f t="shared" si="0"/>
        <v>3225780.3</v>
      </c>
      <c r="F6" s="9">
        <f t="shared" si="0"/>
        <v>3037250.6</v>
      </c>
      <c r="G6" s="9">
        <f t="shared" ref="G6:G42" si="2">F6-E6</f>
        <v>-188529.69999999972</v>
      </c>
      <c r="H6" s="9">
        <f>H13+H20+H27+H34+H41+H48</f>
        <v>2972205.8820000002</v>
      </c>
      <c r="I6" s="11">
        <f t="shared" ref="I6:I7" si="3">H6/F6*100</f>
        <v>97.858434269467267</v>
      </c>
      <c r="J6" s="46"/>
      <c r="K6" s="46"/>
      <c r="L6" s="46"/>
      <c r="M6" s="46"/>
      <c r="N6" s="46"/>
      <c r="O6" s="46"/>
      <c r="P6" s="46"/>
      <c r="Q6" s="34"/>
    </row>
    <row r="7" spans="1:18" ht="14.25" customHeight="1" x14ac:dyDescent="0.25">
      <c r="A7" s="37"/>
      <c r="B7" s="24"/>
      <c r="C7" s="29"/>
      <c r="D7" s="7" t="s">
        <v>6</v>
      </c>
      <c r="E7" s="9">
        <f t="shared" si="0"/>
        <v>8973552.2589999996</v>
      </c>
      <c r="F7" s="9">
        <f t="shared" si="0"/>
        <v>8901342.4149999991</v>
      </c>
      <c r="G7" s="9">
        <f t="shared" si="2"/>
        <v>-72209.844000000507</v>
      </c>
      <c r="H7" s="9">
        <f>H14+H21+H28+H35+H42+H49</f>
        <v>8818041.1630000006</v>
      </c>
      <c r="I7" s="11">
        <f t="shared" si="3"/>
        <v>99.064172030281355</v>
      </c>
      <c r="J7" s="46"/>
      <c r="K7" s="46"/>
      <c r="L7" s="46"/>
      <c r="M7" s="46"/>
      <c r="N7" s="46"/>
      <c r="O7" s="46"/>
      <c r="P7" s="46"/>
      <c r="Q7" s="34"/>
    </row>
    <row r="8" spans="1:18" ht="16.5" customHeight="1" x14ac:dyDescent="0.25">
      <c r="A8" s="37"/>
      <c r="B8" s="24"/>
      <c r="C8" s="29"/>
      <c r="D8" s="10" t="s">
        <v>11</v>
      </c>
      <c r="E8" s="8" t="s">
        <v>34</v>
      </c>
      <c r="F8" s="8" t="s">
        <v>34</v>
      </c>
      <c r="G8" s="8" t="s">
        <v>34</v>
      </c>
      <c r="H8" s="8" t="s">
        <v>34</v>
      </c>
      <c r="I8" s="8" t="s">
        <v>34</v>
      </c>
      <c r="J8" s="46"/>
      <c r="K8" s="46"/>
      <c r="L8" s="46"/>
      <c r="M8" s="46"/>
      <c r="N8" s="46"/>
      <c r="O8" s="46"/>
      <c r="P8" s="46"/>
      <c r="Q8" s="34"/>
    </row>
    <row r="9" spans="1:18" ht="33.75" customHeight="1" x14ac:dyDescent="0.25">
      <c r="A9" s="37"/>
      <c r="B9" s="24"/>
      <c r="C9" s="29"/>
      <c r="D9" s="10" t="s">
        <v>13</v>
      </c>
      <c r="E9" s="8" t="s">
        <v>34</v>
      </c>
      <c r="F9" s="8" t="s">
        <v>34</v>
      </c>
      <c r="G9" s="8" t="s">
        <v>34</v>
      </c>
      <c r="H9" s="8" t="s">
        <v>34</v>
      </c>
      <c r="I9" s="8" t="s">
        <v>34</v>
      </c>
      <c r="J9" s="46"/>
      <c r="K9" s="46"/>
      <c r="L9" s="46"/>
      <c r="M9" s="46"/>
      <c r="N9" s="46"/>
      <c r="O9" s="46"/>
      <c r="P9" s="46"/>
      <c r="Q9" s="34"/>
    </row>
    <row r="10" spans="1:18" ht="35.25" customHeight="1" x14ac:dyDescent="0.25">
      <c r="A10" s="37"/>
      <c r="B10" s="24"/>
      <c r="C10" s="29"/>
      <c r="D10" s="7" t="s">
        <v>14</v>
      </c>
      <c r="E10" s="8" t="s">
        <v>34</v>
      </c>
      <c r="F10" s="8" t="s">
        <v>34</v>
      </c>
      <c r="G10" s="8" t="s">
        <v>34</v>
      </c>
      <c r="H10" s="8" t="s">
        <v>34</v>
      </c>
      <c r="I10" s="8" t="s">
        <v>34</v>
      </c>
      <c r="J10" s="46"/>
      <c r="K10" s="46"/>
      <c r="L10" s="46"/>
      <c r="M10" s="46"/>
      <c r="N10" s="46"/>
      <c r="O10" s="46"/>
      <c r="P10" s="46"/>
      <c r="Q10" s="34"/>
    </row>
    <row r="11" spans="1:18" ht="27.75" customHeight="1" x14ac:dyDescent="0.25">
      <c r="A11" s="38"/>
      <c r="B11" s="24"/>
      <c r="C11" s="30"/>
      <c r="D11" s="10" t="s">
        <v>8</v>
      </c>
      <c r="E11" s="8" t="s">
        <v>34</v>
      </c>
      <c r="F11" s="8" t="s">
        <v>34</v>
      </c>
      <c r="G11" s="8" t="s">
        <v>34</v>
      </c>
      <c r="H11" s="8" t="s">
        <v>34</v>
      </c>
      <c r="I11" s="8" t="s">
        <v>34</v>
      </c>
      <c r="J11" s="47"/>
      <c r="K11" s="47"/>
      <c r="L11" s="47"/>
      <c r="M11" s="47"/>
      <c r="N11" s="47"/>
      <c r="O11" s="47"/>
      <c r="P11" s="47"/>
      <c r="Q11" s="35"/>
    </row>
    <row r="12" spans="1:18" ht="14.25" customHeight="1" x14ac:dyDescent="0.25">
      <c r="A12" s="36" t="s">
        <v>35</v>
      </c>
      <c r="B12" s="39" t="s">
        <v>26</v>
      </c>
      <c r="C12" s="28" t="s">
        <v>28</v>
      </c>
      <c r="D12" s="14" t="s">
        <v>5</v>
      </c>
      <c r="E12" s="9">
        <f>E13+E14</f>
        <v>3914121.2199999997</v>
      </c>
      <c r="F12" s="9">
        <f>F13+F14</f>
        <v>3561687.9610000001</v>
      </c>
      <c r="G12" s="9">
        <f t="shared" si="2"/>
        <v>-352433.25899999961</v>
      </c>
      <c r="H12" s="9">
        <f>H13+H14</f>
        <v>3520135.625</v>
      </c>
      <c r="I12" s="11">
        <f>H12/F12*100</f>
        <v>98.833352712113125</v>
      </c>
      <c r="J12" s="42">
        <v>8</v>
      </c>
      <c r="K12" s="42">
        <v>8</v>
      </c>
      <c r="L12" s="45">
        <f>K12/J12*100</f>
        <v>100</v>
      </c>
      <c r="M12" s="42">
        <v>21</v>
      </c>
      <c r="N12" s="42">
        <v>21</v>
      </c>
      <c r="O12" s="42">
        <v>31</v>
      </c>
      <c r="P12" s="42">
        <v>31</v>
      </c>
      <c r="Q12" s="33"/>
    </row>
    <row r="13" spans="1:18" ht="18" customHeight="1" x14ac:dyDescent="0.25">
      <c r="A13" s="37"/>
      <c r="B13" s="40"/>
      <c r="C13" s="29"/>
      <c r="D13" s="10" t="s">
        <v>7</v>
      </c>
      <c r="E13" s="8">
        <v>1282703.1000000001</v>
      </c>
      <c r="F13" s="8">
        <v>1014845.7</v>
      </c>
      <c r="G13" s="8">
        <f t="shared" si="2"/>
        <v>-267857.40000000014</v>
      </c>
      <c r="H13" s="8">
        <v>995240.38100000005</v>
      </c>
      <c r="I13" s="54">
        <f t="shared" ref="I13:I14" si="4">H13/F13*100</f>
        <v>98.068147798231792</v>
      </c>
      <c r="J13" s="48"/>
      <c r="K13" s="48"/>
      <c r="L13" s="43"/>
      <c r="M13" s="49"/>
      <c r="N13" s="49"/>
      <c r="O13" s="49"/>
      <c r="P13" s="49"/>
      <c r="Q13" s="34"/>
    </row>
    <row r="14" spans="1:18" ht="14.25" customHeight="1" x14ac:dyDescent="0.25">
      <c r="A14" s="37"/>
      <c r="B14" s="40"/>
      <c r="C14" s="29"/>
      <c r="D14" s="7" t="s">
        <v>6</v>
      </c>
      <c r="E14" s="8">
        <v>2631418.1199999996</v>
      </c>
      <c r="F14" s="8">
        <v>2546842.2609999999</v>
      </c>
      <c r="G14" s="8">
        <f t="shared" si="2"/>
        <v>-84575.858999999706</v>
      </c>
      <c r="H14" s="8">
        <v>2524895.2439999999</v>
      </c>
      <c r="I14" s="54">
        <f t="shared" si="4"/>
        <v>99.138265555897348</v>
      </c>
      <c r="J14" s="48"/>
      <c r="K14" s="48"/>
      <c r="L14" s="43"/>
      <c r="M14" s="46"/>
      <c r="N14" s="46"/>
      <c r="O14" s="46"/>
      <c r="P14" s="46"/>
      <c r="Q14" s="34"/>
    </row>
    <row r="15" spans="1:18" ht="16.5" customHeight="1" x14ac:dyDescent="0.25">
      <c r="A15" s="37"/>
      <c r="B15" s="40"/>
      <c r="C15" s="29"/>
      <c r="D15" s="10" t="s">
        <v>11</v>
      </c>
      <c r="E15" s="8" t="s">
        <v>34</v>
      </c>
      <c r="F15" s="8" t="s">
        <v>34</v>
      </c>
      <c r="G15" s="8" t="s">
        <v>34</v>
      </c>
      <c r="H15" s="8" t="s">
        <v>34</v>
      </c>
      <c r="I15" s="8" t="s">
        <v>34</v>
      </c>
      <c r="J15" s="48"/>
      <c r="K15" s="48"/>
      <c r="L15" s="43"/>
      <c r="M15" s="46"/>
      <c r="N15" s="46"/>
      <c r="O15" s="46"/>
      <c r="P15" s="46"/>
      <c r="Q15" s="34"/>
    </row>
    <row r="16" spans="1:18" ht="36.75" customHeight="1" x14ac:dyDescent="0.25">
      <c r="A16" s="37"/>
      <c r="B16" s="40"/>
      <c r="C16" s="29"/>
      <c r="D16" s="10" t="s">
        <v>13</v>
      </c>
      <c r="E16" s="8" t="s">
        <v>34</v>
      </c>
      <c r="F16" s="8" t="s">
        <v>34</v>
      </c>
      <c r="G16" s="8" t="s">
        <v>34</v>
      </c>
      <c r="H16" s="8" t="s">
        <v>34</v>
      </c>
      <c r="I16" s="8" t="s">
        <v>34</v>
      </c>
      <c r="J16" s="48"/>
      <c r="K16" s="48"/>
      <c r="L16" s="43"/>
      <c r="M16" s="46"/>
      <c r="N16" s="46"/>
      <c r="O16" s="46"/>
      <c r="P16" s="46"/>
      <c r="Q16" s="34"/>
    </row>
    <row r="17" spans="1:17" ht="34.5" customHeight="1" x14ac:dyDescent="0.25">
      <c r="A17" s="37"/>
      <c r="B17" s="40"/>
      <c r="C17" s="29"/>
      <c r="D17" s="7" t="s">
        <v>14</v>
      </c>
      <c r="E17" s="8" t="s">
        <v>34</v>
      </c>
      <c r="F17" s="8" t="s">
        <v>34</v>
      </c>
      <c r="G17" s="8" t="s">
        <v>34</v>
      </c>
      <c r="H17" s="8" t="s">
        <v>34</v>
      </c>
      <c r="I17" s="8" t="s">
        <v>34</v>
      </c>
      <c r="J17" s="48"/>
      <c r="K17" s="48"/>
      <c r="L17" s="43"/>
      <c r="M17" s="46"/>
      <c r="N17" s="46"/>
      <c r="O17" s="46"/>
      <c r="P17" s="46"/>
      <c r="Q17" s="34"/>
    </row>
    <row r="18" spans="1:17" ht="24.75" customHeight="1" x14ac:dyDescent="0.25">
      <c r="A18" s="38"/>
      <c r="B18" s="41"/>
      <c r="C18" s="30"/>
      <c r="D18" s="10" t="s">
        <v>8</v>
      </c>
      <c r="E18" s="8" t="s">
        <v>34</v>
      </c>
      <c r="F18" s="8" t="s">
        <v>34</v>
      </c>
      <c r="G18" s="8" t="s">
        <v>34</v>
      </c>
      <c r="H18" s="8" t="s">
        <v>34</v>
      </c>
      <c r="I18" s="8" t="s">
        <v>34</v>
      </c>
      <c r="J18" s="50"/>
      <c r="K18" s="50"/>
      <c r="L18" s="44"/>
      <c r="M18" s="47"/>
      <c r="N18" s="47"/>
      <c r="O18" s="47"/>
      <c r="P18" s="47"/>
      <c r="Q18" s="35"/>
    </row>
    <row r="19" spans="1:17" x14ac:dyDescent="0.25">
      <c r="A19" s="36" t="s">
        <v>36</v>
      </c>
      <c r="B19" s="24" t="s">
        <v>27</v>
      </c>
      <c r="C19" s="28" t="s">
        <v>28</v>
      </c>
      <c r="D19" s="18" t="s">
        <v>5</v>
      </c>
      <c r="E19" s="9">
        <f>E20+E21</f>
        <v>2572825.0330000003</v>
      </c>
      <c r="F19" s="9">
        <f>F20+F21</f>
        <v>2972761.8190000001</v>
      </c>
      <c r="G19" s="9">
        <f t="shared" si="2"/>
        <v>399936.78599999985</v>
      </c>
      <c r="H19" s="9">
        <f>H20+H21</f>
        <v>2950024.548</v>
      </c>
      <c r="I19" s="11">
        <f>H19/F19*100</f>
        <v>99.235146561198476</v>
      </c>
      <c r="J19" s="42">
        <v>9</v>
      </c>
      <c r="K19" s="42">
        <v>8</v>
      </c>
      <c r="L19" s="45">
        <f>K19/J19*100</f>
        <v>88.888888888888886</v>
      </c>
      <c r="M19" s="42">
        <v>6</v>
      </c>
      <c r="N19" s="42">
        <v>6</v>
      </c>
      <c r="O19" s="42">
        <v>11</v>
      </c>
      <c r="P19" s="42">
        <v>10</v>
      </c>
      <c r="Q19" s="5"/>
    </row>
    <row r="20" spans="1:17" ht="22.5" x14ac:dyDescent="0.25">
      <c r="A20" s="37"/>
      <c r="B20" s="24"/>
      <c r="C20" s="29"/>
      <c r="D20" s="10" t="s">
        <v>7</v>
      </c>
      <c r="E20" s="8">
        <v>319090.3</v>
      </c>
      <c r="F20" s="8">
        <v>573295.9</v>
      </c>
      <c r="G20" s="8">
        <f t="shared" si="2"/>
        <v>254205.60000000003</v>
      </c>
      <c r="H20" s="8">
        <v>567760.06999999995</v>
      </c>
      <c r="I20" s="54">
        <f t="shared" ref="I20:I21" si="5">H20/F20*100</f>
        <v>99.034385210150617</v>
      </c>
      <c r="J20" s="46"/>
      <c r="K20" s="46"/>
      <c r="L20" s="43"/>
      <c r="M20" s="46"/>
      <c r="N20" s="46"/>
      <c r="O20" s="46"/>
      <c r="P20" s="46"/>
      <c r="Q20" s="15"/>
    </row>
    <row r="21" spans="1:17" x14ac:dyDescent="0.25">
      <c r="A21" s="37"/>
      <c r="B21" s="24"/>
      <c r="C21" s="29"/>
      <c r="D21" s="7" t="s">
        <v>6</v>
      </c>
      <c r="E21" s="8">
        <v>2253734.7330000005</v>
      </c>
      <c r="F21" s="8">
        <v>2399465.9190000002</v>
      </c>
      <c r="G21" s="8">
        <f t="shared" si="2"/>
        <v>145731.18599999975</v>
      </c>
      <c r="H21" s="8">
        <v>2382264.4780000001</v>
      </c>
      <c r="I21" s="54">
        <f t="shared" si="5"/>
        <v>99.283113760283413</v>
      </c>
      <c r="J21" s="46"/>
      <c r="K21" s="46"/>
      <c r="L21" s="43"/>
      <c r="M21" s="46"/>
      <c r="N21" s="46"/>
      <c r="O21" s="46"/>
      <c r="P21" s="46"/>
    </row>
    <row r="22" spans="1:17" x14ac:dyDescent="0.25">
      <c r="A22" s="37"/>
      <c r="B22" s="24"/>
      <c r="C22" s="29"/>
      <c r="D22" s="10" t="s">
        <v>11</v>
      </c>
      <c r="E22" s="8" t="s">
        <v>34</v>
      </c>
      <c r="F22" s="8" t="s">
        <v>34</v>
      </c>
      <c r="G22" s="8" t="s">
        <v>34</v>
      </c>
      <c r="H22" s="8" t="s">
        <v>34</v>
      </c>
      <c r="I22" s="8" t="s">
        <v>34</v>
      </c>
      <c r="J22" s="46"/>
      <c r="K22" s="46"/>
      <c r="L22" s="43"/>
      <c r="M22" s="46"/>
      <c r="N22" s="46"/>
      <c r="O22" s="46"/>
      <c r="P22" s="46"/>
    </row>
    <row r="23" spans="1:17" ht="45" x14ac:dyDescent="0.25">
      <c r="A23" s="37"/>
      <c r="B23" s="24"/>
      <c r="C23" s="29"/>
      <c r="D23" s="10" t="s">
        <v>13</v>
      </c>
      <c r="E23" s="8" t="s">
        <v>34</v>
      </c>
      <c r="F23" s="8" t="s">
        <v>34</v>
      </c>
      <c r="G23" s="8" t="s">
        <v>34</v>
      </c>
      <c r="H23" s="8" t="s">
        <v>34</v>
      </c>
      <c r="I23" s="8" t="s">
        <v>34</v>
      </c>
      <c r="J23" s="46"/>
      <c r="K23" s="46"/>
      <c r="L23" s="43"/>
      <c r="M23" s="46"/>
      <c r="N23" s="46"/>
      <c r="O23" s="46"/>
      <c r="P23" s="46"/>
    </row>
    <row r="24" spans="1:17" ht="45" x14ac:dyDescent="0.25">
      <c r="A24" s="37"/>
      <c r="B24" s="24"/>
      <c r="C24" s="29"/>
      <c r="D24" s="7" t="s">
        <v>14</v>
      </c>
      <c r="E24" s="8" t="s">
        <v>34</v>
      </c>
      <c r="F24" s="8" t="s">
        <v>34</v>
      </c>
      <c r="G24" s="8" t="s">
        <v>34</v>
      </c>
      <c r="H24" s="8" t="s">
        <v>34</v>
      </c>
      <c r="I24" s="8" t="s">
        <v>34</v>
      </c>
      <c r="J24" s="46"/>
      <c r="K24" s="46"/>
      <c r="L24" s="43"/>
      <c r="M24" s="46"/>
      <c r="N24" s="46"/>
      <c r="O24" s="46"/>
      <c r="P24" s="46"/>
    </row>
    <row r="25" spans="1:17" ht="22.5" x14ac:dyDescent="0.25">
      <c r="A25" s="38"/>
      <c r="B25" s="24"/>
      <c r="C25" s="30"/>
      <c r="D25" s="10" t="s">
        <v>8</v>
      </c>
      <c r="E25" s="8" t="s">
        <v>34</v>
      </c>
      <c r="F25" s="8" t="s">
        <v>34</v>
      </c>
      <c r="G25" s="8" t="s">
        <v>34</v>
      </c>
      <c r="H25" s="8" t="s">
        <v>34</v>
      </c>
      <c r="I25" s="8" t="s">
        <v>34</v>
      </c>
      <c r="J25" s="47"/>
      <c r="K25" s="47"/>
      <c r="L25" s="44"/>
      <c r="M25" s="47"/>
      <c r="N25" s="47"/>
      <c r="O25" s="47"/>
      <c r="P25" s="47"/>
    </row>
    <row r="26" spans="1:17" x14ac:dyDescent="0.25">
      <c r="A26" s="36" t="s">
        <v>37</v>
      </c>
      <c r="B26" s="24" t="s">
        <v>29</v>
      </c>
      <c r="C26" s="28" t="s">
        <v>28</v>
      </c>
      <c r="D26" s="18" t="s">
        <v>5</v>
      </c>
      <c r="E26" s="9">
        <f>E27+E28</f>
        <v>5419186.4359999998</v>
      </c>
      <c r="F26" s="9">
        <f>F27+F28</f>
        <v>5098539.9980000006</v>
      </c>
      <c r="G26" s="9">
        <f t="shared" si="2"/>
        <v>-320646.43799999915</v>
      </c>
      <c r="H26" s="9">
        <f>H27+H28</f>
        <v>5016725.5280000009</v>
      </c>
      <c r="I26" s="11">
        <f>H26/F26*100</f>
        <v>98.395335330661453</v>
      </c>
      <c r="J26" s="42">
        <v>13</v>
      </c>
      <c r="K26" s="42">
        <v>13</v>
      </c>
      <c r="L26" s="45">
        <f>K26/J26*100</f>
        <v>100</v>
      </c>
      <c r="M26" s="42">
        <v>15</v>
      </c>
      <c r="N26" s="42">
        <v>15</v>
      </c>
      <c r="O26" s="42">
        <v>48</v>
      </c>
      <c r="P26" s="42">
        <v>47</v>
      </c>
    </row>
    <row r="27" spans="1:17" ht="22.5" x14ac:dyDescent="0.25">
      <c r="A27" s="37"/>
      <c r="B27" s="24"/>
      <c r="C27" s="29"/>
      <c r="D27" s="10" t="s">
        <v>7</v>
      </c>
      <c r="E27" s="8">
        <v>1623986.9</v>
      </c>
      <c r="F27" s="8">
        <v>1449109</v>
      </c>
      <c r="G27" s="8">
        <f t="shared" si="2"/>
        <v>-174877.89999999991</v>
      </c>
      <c r="H27" s="8">
        <v>1409205.4310000001</v>
      </c>
      <c r="I27" s="54">
        <f t="shared" ref="I27:I28" si="6">H27/F27*100</f>
        <v>97.246337646098397</v>
      </c>
      <c r="J27" s="46"/>
      <c r="K27" s="46"/>
      <c r="L27" s="43"/>
      <c r="M27" s="46"/>
      <c r="N27" s="46"/>
      <c r="O27" s="46"/>
      <c r="P27" s="46"/>
    </row>
    <row r="28" spans="1:17" x14ac:dyDescent="0.25">
      <c r="A28" s="37"/>
      <c r="B28" s="24"/>
      <c r="C28" s="29"/>
      <c r="D28" s="7" t="s">
        <v>6</v>
      </c>
      <c r="E28" s="8">
        <v>3795199.5359999998</v>
      </c>
      <c r="F28" s="8">
        <v>3649430.9980000006</v>
      </c>
      <c r="G28" s="8">
        <f t="shared" si="2"/>
        <v>-145768.53799999924</v>
      </c>
      <c r="H28" s="8">
        <v>3607520.097000001</v>
      </c>
      <c r="I28" s="54">
        <f t="shared" si="6"/>
        <v>98.851577108240491</v>
      </c>
      <c r="J28" s="46"/>
      <c r="K28" s="46"/>
      <c r="L28" s="43"/>
      <c r="M28" s="46"/>
      <c r="N28" s="46"/>
      <c r="O28" s="46"/>
      <c r="P28" s="46"/>
    </row>
    <row r="29" spans="1:17" x14ac:dyDescent="0.25">
      <c r="A29" s="37"/>
      <c r="B29" s="24"/>
      <c r="C29" s="29"/>
      <c r="D29" s="10" t="s">
        <v>11</v>
      </c>
      <c r="E29" s="8" t="s">
        <v>34</v>
      </c>
      <c r="F29" s="8" t="s">
        <v>34</v>
      </c>
      <c r="G29" s="8" t="s">
        <v>34</v>
      </c>
      <c r="H29" s="8" t="s">
        <v>34</v>
      </c>
      <c r="I29" s="8" t="s">
        <v>34</v>
      </c>
      <c r="J29" s="46"/>
      <c r="K29" s="46"/>
      <c r="L29" s="43"/>
      <c r="M29" s="46"/>
      <c r="N29" s="46"/>
      <c r="O29" s="46"/>
      <c r="P29" s="46"/>
    </row>
    <row r="30" spans="1:17" ht="36" customHeight="1" x14ac:dyDescent="0.25">
      <c r="A30" s="37"/>
      <c r="B30" s="24"/>
      <c r="C30" s="29"/>
      <c r="D30" s="10" t="s">
        <v>13</v>
      </c>
      <c r="E30" s="8" t="s">
        <v>34</v>
      </c>
      <c r="F30" s="8" t="s">
        <v>34</v>
      </c>
      <c r="G30" s="8" t="s">
        <v>34</v>
      </c>
      <c r="H30" s="8" t="s">
        <v>34</v>
      </c>
      <c r="I30" s="8" t="s">
        <v>34</v>
      </c>
      <c r="J30" s="46"/>
      <c r="K30" s="46"/>
      <c r="L30" s="43"/>
      <c r="M30" s="46"/>
      <c r="N30" s="46"/>
      <c r="O30" s="46"/>
      <c r="P30" s="46"/>
    </row>
    <row r="31" spans="1:17" ht="35.25" customHeight="1" x14ac:dyDescent="0.25">
      <c r="A31" s="37"/>
      <c r="B31" s="24"/>
      <c r="C31" s="29"/>
      <c r="D31" s="7" t="s">
        <v>14</v>
      </c>
      <c r="E31" s="8" t="s">
        <v>34</v>
      </c>
      <c r="F31" s="8" t="s">
        <v>34</v>
      </c>
      <c r="G31" s="8" t="s">
        <v>34</v>
      </c>
      <c r="H31" s="8" t="s">
        <v>34</v>
      </c>
      <c r="I31" s="8" t="s">
        <v>34</v>
      </c>
      <c r="J31" s="46"/>
      <c r="K31" s="46"/>
      <c r="L31" s="43"/>
      <c r="M31" s="46"/>
      <c r="N31" s="46"/>
      <c r="O31" s="46"/>
      <c r="P31" s="46"/>
    </row>
    <row r="32" spans="1:17" ht="22.5" x14ac:dyDescent="0.25">
      <c r="A32" s="38"/>
      <c r="B32" s="24"/>
      <c r="C32" s="30"/>
      <c r="D32" s="10" t="s">
        <v>8</v>
      </c>
      <c r="E32" s="8" t="s">
        <v>34</v>
      </c>
      <c r="F32" s="8" t="s">
        <v>34</v>
      </c>
      <c r="G32" s="8" t="s">
        <v>34</v>
      </c>
      <c r="H32" s="8" t="s">
        <v>34</v>
      </c>
      <c r="I32" s="8" t="s">
        <v>34</v>
      </c>
      <c r="J32" s="47"/>
      <c r="K32" s="47"/>
      <c r="L32" s="44"/>
      <c r="M32" s="47"/>
      <c r="N32" s="47"/>
      <c r="O32" s="47"/>
      <c r="P32" s="47"/>
    </row>
    <row r="33" spans="1:16" x14ac:dyDescent="0.25">
      <c r="A33" s="36" t="s">
        <v>38</v>
      </c>
      <c r="B33" s="24" t="s">
        <v>30</v>
      </c>
      <c r="C33" s="28" t="s">
        <v>28</v>
      </c>
      <c r="D33" s="18" t="s">
        <v>5</v>
      </c>
      <c r="E33" s="9">
        <f>E34+E35</f>
        <v>65943.910999999993</v>
      </c>
      <c r="F33" s="9">
        <f>F34+F35</f>
        <v>65943.910999999993</v>
      </c>
      <c r="G33" s="9">
        <f t="shared" si="2"/>
        <v>0</v>
      </c>
      <c r="H33" s="9">
        <f>H34+H35</f>
        <v>65782.668999999994</v>
      </c>
      <c r="I33" s="11">
        <f>H33/F33*100</f>
        <v>99.755486143368117</v>
      </c>
      <c r="J33" s="42">
        <v>4</v>
      </c>
      <c r="K33" s="42">
        <v>4</v>
      </c>
      <c r="L33" s="45">
        <f>K33/J33*100</f>
        <v>100</v>
      </c>
      <c r="M33" s="42">
        <v>3</v>
      </c>
      <c r="N33" s="42">
        <v>3</v>
      </c>
      <c r="O33" s="42">
        <v>3</v>
      </c>
      <c r="P33" s="42">
        <v>3</v>
      </c>
    </row>
    <row r="34" spans="1:16" ht="22.5" x14ac:dyDescent="0.25">
      <c r="A34" s="37"/>
      <c r="B34" s="24"/>
      <c r="C34" s="29"/>
      <c r="D34" s="10" t="s">
        <v>7</v>
      </c>
      <c r="E34" s="8">
        <v>0</v>
      </c>
      <c r="F34" s="8">
        <v>0</v>
      </c>
      <c r="G34" s="8">
        <f t="shared" si="2"/>
        <v>0</v>
      </c>
      <c r="H34" s="8">
        <v>0</v>
      </c>
      <c r="I34" s="53">
        <v>0</v>
      </c>
      <c r="J34" s="46"/>
      <c r="K34" s="46"/>
      <c r="L34" s="43"/>
      <c r="M34" s="46"/>
      <c r="N34" s="46"/>
      <c r="O34" s="46"/>
      <c r="P34" s="46"/>
    </row>
    <row r="35" spans="1:16" x14ac:dyDescent="0.25">
      <c r="A35" s="37"/>
      <c r="B35" s="24"/>
      <c r="C35" s="29"/>
      <c r="D35" s="7" t="s">
        <v>6</v>
      </c>
      <c r="E35" s="8">
        <v>65943.910999999993</v>
      </c>
      <c r="F35" s="8">
        <v>65943.910999999993</v>
      </c>
      <c r="G35" s="8">
        <f t="shared" si="2"/>
        <v>0</v>
      </c>
      <c r="H35" s="8">
        <v>65782.668999999994</v>
      </c>
      <c r="I35" s="54">
        <f t="shared" ref="I35" si="7">H35/F35*100</f>
        <v>99.755486143368117</v>
      </c>
      <c r="J35" s="46"/>
      <c r="K35" s="46"/>
      <c r="L35" s="43"/>
      <c r="M35" s="46"/>
      <c r="N35" s="46"/>
      <c r="O35" s="46"/>
      <c r="P35" s="46"/>
    </row>
    <row r="36" spans="1:16" x14ac:dyDescent="0.25">
      <c r="A36" s="37"/>
      <c r="B36" s="24"/>
      <c r="C36" s="29"/>
      <c r="D36" s="10" t="s">
        <v>11</v>
      </c>
      <c r="E36" s="8" t="s">
        <v>34</v>
      </c>
      <c r="F36" s="8" t="s">
        <v>34</v>
      </c>
      <c r="G36" s="8" t="s">
        <v>34</v>
      </c>
      <c r="H36" s="8" t="s">
        <v>34</v>
      </c>
      <c r="I36" s="8" t="s">
        <v>34</v>
      </c>
      <c r="J36" s="46"/>
      <c r="K36" s="46"/>
      <c r="L36" s="43"/>
      <c r="M36" s="46"/>
      <c r="N36" s="46"/>
      <c r="O36" s="46"/>
      <c r="P36" s="46"/>
    </row>
    <row r="37" spans="1:16" ht="36" customHeight="1" x14ac:dyDescent="0.25">
      <c r="A37" s="37"/>
      <c r="B37" s="24"/>
      <c r="C37" s="29"/>
      <c r="D37" s="10" t="s">
        <v>13</v>
      </c>
      <c r="E37" s="8" t="s">
        <v>34</v>
      </c>
      <c r="F37" s="8" t="s">
        <v>34</v>
      </c>
      <c r="G37" s="8" t="s">
        <v>34</v>
      </c>
      <c r="H37" s="8" t="s">
        <v>34</v>
      </c>
      <c r="I37" s="8" t="s">
        <v>34</v>
      </c>
      <c r="J37" s="46"/>
      <c r="K37" s="46"/>
      <c r="L37" s="43"/>
      <c r="M37" s="46"/>
      <c r="N37" s="46"/>
      <c r="O37" s="46"/>
      <c r="P37" s="46"/>
    </row>
    <row r="38" spans="1:16" ht="36" customHeight="1" x14ac:dyDescent="0.25">
      <c r="A38" s="37"/>
      <c r="B38" s="24"/>
      <c r="C38" s="29"/>
      <c r="D38" s="7" t="s">
        <v>14</v>
      </c>
      <c r="E38" s="8" t="s">
        <v>34</v>
      </c>
      <c r="F38" s="8" t="s">
        <v>34</v>
      </c>
      <c r="G38" s="8" t="s">
        <v>34</v>
      </c>
      <c r="H38" s="8" t="s">
        <v>34</v>
      </c>
      <c r="I38" s="8" t="s">
        <v>34</v>
      </c>
      <c r="J38" s="46"/>
      <c r="K38" s="46"/>
      <c r="L38" s="43"/>
      <c r="M38" s="46"/>
      <c r="N38" s="46"/>
      <c r="O38" s="46"/>
      <c r="P38" s="46"/>
    </row>
    <row r="39" spans="1:16" ht="22.5" x14ac:dyDescent="0.25">
      <c r="A39" s="38"/>
      <c r="B39" s="24"/>
      <c r="C39" s="30"/>
      <c r="D39" s="10" t="s">
        <v>8</v>
      </c>
      <c r="E39" s="8" t="s">
        <v>34</v>
      </c>
      <c r="F39" s="8" t="s">
        <v>34</v>
      </c>
      <c r="G39" s="8" t="s">
        <v>34</v>
      </c>
      <c r="H39" s="8" t="s">
        <v>34</v>
      </c>
      <c r="I39" s="8" t="s">
        <v>34</v>
      </c>
      <c r="J39" s="47"/>
      <c r="K39" s="47"/>
      <c r="L39" s="44"/>
      <c r="M39" s="47"/>
      <c r="N39" s="47"/>
      <c r="O39" s="47"/>
      <c r="P39" s="47"/>
    </row>
    <row r="40" spans="1:16" x14ac:dyDescent="0.25">
      <c r="A40" s="36" t="s">
        <v>39</v>
      </c>
      <c r="B40" s="24" t="s">
        <v>31</v>
      </c>
      <c r="C40" s="28" t="s">
        <v>28</v>
      </c>
      <c r="D40" s="18" t="s">
        <v>5</v>
      </c>
      <c r="E40" s="9">
        <f>E41+E42</f>
        <v>13075.350999999999</v>
      </c>
      <c r="F40" s="9">
        <f>F41+F42</f>
        <v>13075.350999999999</v>
      </c>
      <c r="G40" s="9">
        <f t="shared" si="2"/>
        <v>0</v>
      </c>
      <c r="H40" s="9">
        <f>H41+H42</f>
        <v>12063.885</v>
      </c>
      <c r="I40" s="11">
        <f>H40/F40*100</f>
        <v>92.264330035958508</v>
      </c>
      <c r="J40" s="42">
        <v>5</v>
      </c>
      <c r="K40" s="42">
        <v>5</v>
      </c>
      <c r="L40" s="45">
        <f>K40/J40*100</f>
        <v>100</v>
      </c>
      <c r="M40" s="42">
        <v>5</v>
      </c>
      <c r="N40" s="42">
        <v>5</v>
      </c>
      <c r="O40" s="42">
        <v>7</v>
      </c>
      <c r="P40" s="42">
        <v>7</v>
      </c>
    </row>
    <row r="41" spans="1:16" ht="22.5" x14ac:dyDescent="0.25">
      <c r="A41" s="37"/>
      <c r="B41" s="24"/>
      <c r="C41" s="29"/>
      <c r="D41" s="10" t="s">
        <v>7</v>
      </c>
      <c r="E41" s="8">
        <v>0</v>
      </c>
      <c r="F41" s="8">
        <v>0</v>
      </c>
      <c r="G41" s="8">
        <f t="shared" si="2"/>
        <v>0</v>
      </c>
      <c r="H41" s="8">
        <v>0</v>
      </c>
      <c r="I41" s="53">
        <v>0</v>
      </c>
      <c r="J41" s="46"/>
      <c r="K41" s="46"/>
      <c r="L41" s="43"/>
      <c r="M41" s="46"/>
      <c r="N41" s="46"/>
      <c r="O41" s="46"/>
      <c r="P41" s="46"/>
    </row>
    <row r="42" spans="1:16" x14ac:dyDescent="0.25">
      <c r="A42" s="37"/>
      <c r="B42" s="24"/>
      <c r="C42" s="29"/>
      <c r="D42" s="7" t="s">
        <v>6</v>
      </c>
      <c r="E42" s="8">
        <v>13075.350999999999</v>
      </c>
      <c r="F42" s="8">
        <v>13075.350999999999</v>
      </c>
      <c r="G42" s="8">
        <f t="shared" si="2"/>
        <v>0</v>
      </c>
      <c r="H42" s="8">
        <v>12063.885</v>
      </c>
      <c r="I42" s="54">
        <f t="shared" ref="I42" si="8">H42/F42*100</f>
        <v>92.264330035958508</v>
      </c>
      <c r="J42" s="46"/>
      <c r="K42" s="46"/>
      <c r="L42" s="43"/>
      <c r="M42" s="46"/>
      <c r="N42" s="46"/>
      <c r="O42" s="46"/>
      <c r="P42" s="46"/>
    </row>
    <row r="43" spans="1:16" x14ac:dyDescent="0.25">
      <c r="A43" s="37"/>
      <c r="B43" s="24"/>
      <c r="C43" s="29"/>
      <c r="D43" s="10" t="s">
        <v>11</v>
      </c>
      <c r="E43" s="8" t="s">
        <v>34</v>
      </c>
      <c r="F43" s="8" t="s">
        <v>34</v>
      </c>
      <c r="G43" s="8" t="s">
        <v>34</v>
      </c>
      <c r="H43" s="8" t="s">
        <v>34</v>
      </c>
      <c r="I43" s="8" t="s">
        <v>34</v>
      </c>
      <c r="J43" s="46"/>
      <c r="K43" s="46"/>
      <c r="L43" s="43"/>
      <c r="M43" s="46"/>
      <c r="N43" s="46"/>
      <c r="O43" s="46"/>
      <c r="P43" s="46"/>
    </row>
    <row r="44" spans="1:16" ht="39" customHeight="1" x14ac:dyDescent="0.25">
      <c r="A44" s="37"/>
      <c r="B44" s="24"/>
      <c r="C44" s="29"/>
      <c r="D44" s="10" t="s">
        <v>13</v>
      </c>
      <c r="E44" s="8" t="s">
        <v>34</v>
      </c>
      <c r="F44" s="8" t="s">
        <v>34</v>
      </c>
      <c r="G44" s="8" t="s">
        <v>34</v>
      </c>
      <c r="H44" s="8" t="s">
        <v>34</v>
      </c>
      <c r="I44" s="8" t="s">
        <v>34</v>
      </c>
      <c r="J44" s="46"/>
      <c r="K44" s="46"/>
      <c r="L44" s="43"/>
      <c r="M44" s="46"/>
      <c r="N44" s="46"/>
      <c r="O44" s="46"/>
      <c r="P44" s="46"/>
    </row>
    <row r="45" spans="1:16" ht="36" customHeight="1" x14ac:dyDescent="0.25">
      <c r="A45" s="37"/>
      <c r="B45" s="24"/>
      <c r="C45" s="29"/>
      <c r="D45" s="7" t="s">
        <v>14</v>
      </c>
      <c r="E45" s="8" t="s">
        <v>34</v>
      </c>
      <c r="F45" s="8" t="s">
        <v>34</v>
      </c>
      <c r="G45" s="8" t="s">
        <v>34</v>
      </c>
      <c r="H45" s="8" t="s">
        <v>34</v>
      </c>
      <c r="I45" s="8" t="s">
        <v>34</v>
      </c>
      <c r="J45" s="46"/>
      <c r="K45" s="46"/>
      <c r="L45" s="43"/>
      <c r="M45" s="46"/>
      <c r="N45" s="46"/>
      <c r="O45" s="46"/>
      <c r="P45" s="46"/>
    </row>
    <row r="46" spans="1:16" ht="22.5" x14ac:dyDescent="0.25">
      <c r="A46" s="38"/>
      <c r="B46" s="24"/>
      <c r="C46" s="30"/>
      <c r="D46" s="10" t="s">
        <v>8</v>
      </c>
      <c r="E46" s="8" t="s">
        <v>34</v>
      </c>
      <c r="F46" s="8" t="s">
        <v>34</v>
      </c>
      <c r="G46" s="8" t="s">
        <v>34</v>
      </c>
      <c r="H46" s="8" t="s">
        <v>34</v>
      </c>
      <c r="I46" s="8" t="s">
        <v>34</v>
      </c>
      <c r="J46" s="47"/>
      <c r="K46" s="47"/>
      <c r="L46" s="44"/>
      <c r="M46" s="47"/>
      <c r="N46" s="47"/>
      <c r="O46" s="47"/>
      <c r="P46" s="47"/>
    </row>
    <row r="47" spans="1:16" x14ac:dyDescent="0.25">
      <c r="A47" s="36" t="s">
        <v>40</v>
      </c>
      <c r="B47" s="24" t="s">
        <v>32</v>
      </c>
      <c r="C47" s="28" t="s">
        <v>28</v>
      </c>
      <c r="D47" s="19" t="s">
        <v>5</v>
      </c>
      <c r="E47" s="9">
        <f>E48+E49</f>
        <v>214180.60800000001</v>
      </c>
      <c r="F47" s="9">
        <f>F48+F49</f>
        <v>226583.97500000001</v>
      </c>
      <c r="G47" s="9">
        <f t="shared" ref="G47:G49" si="9">F47-E47</f>
        <v>12403.366999999998</v>
      </c>
      <c r="H47" s="9">
        <f>H48+H49</f>
        <v>225514.78999999998</v>
      </c>
      <c r="I47" s="11">
        <f>H47/F47*100</f>
        <v>99.528128588970148</v>
      </c>
      <c r="J47" s="42">
        <v>10</v>
      </c>
      <c r="K47" s="42">
        <v>3</v>
      </c>
      <c r="L47" s="45">
        <f>K47/J47*100</f>
        <v>30</v>
      </c>
      <c r="M47" s="42">
        <v>1</v>
      </c>
      <c r="N47" s="42">
        <v>1</v>
      </c>
      <c r="O47" s="42">
        <v>4</v>
      </c>
      <c r="P47" s="51">
        <v>3</v>
      </c>
    </row>
    <row r="48" spans="1:16" ht="22.5" x14ac:dyDescent="0.25">
      <c r="A48" s="37"/>
      <c r="B48" s="24"/>
      <c r="C48" s="29"/>
      <c r="D48" s="10" t="s">
        <v>7</v>
      </c>
      <c r="E48" s="8">
        <v>0</v>
      </c>
      <c r="F48" s="8">
        <v>0</v>
      </c>
      <c r="G48" s="8">
        <f t="shared" si="9"/>
        <v>0</v>
      </c>
      <c r="H48" s="8">
        <v>0</v>
      </c>
      <c r="I48" s="53">
        <v>0</v>
      </c>
      <c r="J48" s="46"/>
      <c r="K48" s="46"/>
      <c r="L48" s="43"/>
      <c r="M48" s="46"/>
      <c r="N48" s="46"/>
      <c r="O48" s="46"/>
      <c r="P48" s="46"/>
    </row>
    <row r="49" spans="1:16" x14ac:dyDescent="0.25">
      <c r="A49" s="37"/>
      <c r="B49" s="24"/>
      <c r="C49" s="29"/>
      <c r="D49" s="7" t="s">
        <v>6</v>
      </c>
      <c r="E49" s="8">
        <v>214180.60800000001</v>
      </c>
      <c r="F49" s="8">
        <v>226583.97500000001</v>
      </c>
      <c r="G49" s="8">
        <f t="shared" si="9"/>
        <v>12403.366999999998</v>
      </c>
      <c r="H49" s="8">
        <v>225514.78999999998</v>
      </c>
      <c r="I49" s="54">
        <f>H49/F49*100</f>
        <v>99.528128588970148</v>
      </c>
      <c r="J49" s="46"/>
      <c r="K49" s="46"/>
      <c r="L49" s="43"/>
      <c r="M49" s="46"/>
      <c r="N49" s="46"/>
      <c r="O49" s="46"/>
      <c r="P49" s="46"/>
    </row>
    <row r="50" spans="1:16" x14ac:dyDescent="0.25">
      <c r="A50" s="37"/>
      <c r="B50" s="24"/>
      <c r="C50" s="29"/>
      <c r="D50" s="10" t="s">
        <v>11</v>
      </c>
      <c r="E50" s="8" t="s">
        <v>34</v>
      </c>
      <c r="F50" s="8" t="s">
        <v>34</v>
      </c>
      <c r="G50" s="8" t="s">
        <v>34</v>
      </c>
      <c r="H50" s="8" t="s">
        <v>34</v>
      </c>
      <c r="I50" s="8" t="s">
        <v>34</v>
      </c>
      <c r="J50" s="46"/>
      <c r="K50" s="46"/>
      <c r="L50" s="43"/>
      <c r="M50" s="46"/>
      <c r="N50" s="46"/>
      <c r="O50" s="46"/>
      <c r="P50" s="46"/>
    </row>
    <row r="51" spans="1:16" ht="36.75" customHeight="1" x14ac:dyDescent="0.25">
      <c r="A51" s="37"/>
      <c r="B51" s="24"/>
      <c r="C51" s="29"/>
      <c r="D51" s="10" t="s">
        <v>13</v>
      </c>
      <c r="E51" s="8" t="s">
        <v>34</v>
      </c>
      <c r="F51" s="8" t="s">
        <v>34</v>
      </c>
      <c r="G51" s="8" t="s">
        <v>34</v>
      </c>
      <c r="H51" s="8" t="s">
        <v>34</v>
      </c>
      <c r="I51" s="8" t="s">
        <v>34</v>
      </c>
      <c r="J51" s="46"/>
      <c r="K51" s="46"/>
      <c r="L51" s="43"/>
      <c r="M51" s="46"/>
      <c r="N51" s="46"/>
      <c r="O51" s="46"/>
      <c r="P51" s="46"/>
    </row>
    <row r="52" spans="1:16" ht="34.5" customHeight="1" x14ac:dyDescent="0.25">
      <c r="A52" s="37"/>
      <c r="B52" s="24"/>
      <c r="C52" s="29"/>
      <c r="D52" s="7" t="s">
        <v>14</v>
      </c>
      <c r="E52" s="8" t="s">
        <v>34</v>
      </c>
      <c r="F52" s="8" t="s">
        <v>34</v>
      </c>
      <c r="G52" s="8" t="s">
        <v>34</v>
      </c>
      <c r="H52" s="8" t="s">
        <v>34</v>
      </c>
      <c r="I52" s="8" t="s">
        <v>34</v>
      </c>
      <c r="J52" s="46"/>
      <c r="K52" s="46"/>
      <c r="L52" s="43"/>
      <c r="M52" s="46"/>
      <c r="N52" s="46"/>
      <c r="O52" s="46"/>
      <c r="P52" s="46"/>
    </row>
    <row r="53" spans="1:16" ht="22.5" x14ac:dyDescent="0.25">
      <c r="A53" s="38"/>
      <c r="B53" s="24"/>
      <c r="C53" s="30"/>
      <c r="D53" s="10" t="s">
        <v>8</v>
      </c>
      <c r="E53" s="8" t="s">
        <v>34</v>
      </c>
      <c r="F53" s="8" t="s">
        <v>34</v>
      </c>
      <c r="G53" s="8" t="s">
        <v>34</v>
      </c>
      <c r="H53" s="8" t="s">
        <v>34</v>
      </c>
      <c r="I53" s="8" t="s">
        <v>34</v>
      </c>
      <c r="J53" s="47"/>
      <c r="K53" s="47"/>
      <c r="L53" s="44"/>
      <c r="M53" s="47"/>
      <c r="N53" s="47"/>
      <c r="O53" s="47"/>
      <c r="P53" s="47"/>
    </row>
  </sheetData>
  <mergeCells count="33">
    <mergeCell ref="A47:A53"/>
    <mergeCell ref="B47:B53"/>
    <mergeCell ref="C47:C53"/>
    <mergeCell ref="A33:A39"/>
    <mergeCell ref="B33:B39"/>
    <mergeCell ref="C33:C39"/>
    <mergeCell ref="A40:A46"/>
    <mergeCell ref="B40:B46"/>
    <mergeCell ref="C40:C46"/>
    <mergeCell ref="A19:A25"/>
    <mergeCell ref="B19:B25"/>
    <mergeCell ref="C19:C25"/>
    <mergeCell ref="A26:A32"/>
    <mergeCell ref="B26:B32"/>
    <mergeCell ref="C26:C32"/>
    <mergeCell ref="A12:A18"/>
    <mergeCell ref="B12:B18"/>
    <mergeCell ref="C12:C18"/>
    <mergeCell ref="Q12:Q18"/>
    <mergeCell ref="Q2:Q3"/>
    <mergeCell ref="A1:Q1"/>
    <mergeCell ref="B5:B11"/>
    <mergeCell ref="B2:B3"/>
    <mergeCell ref="C2:C3"/>
    <mergeCell ref="E2:I2"/>
    <mergeCell ref="A2:A3"/>
    <mergeCell ref="J2:L2"/>
    <mergeCell ref="M2:N2"/>
    <mergeCell ref="C5:C11"/>
    <mergeCell ref="D2:D3"/>
    <mergeCell ref="Q5:Q11"/>
    <mergeCell ref="O2:P2"/>
    <mergeCell ref="A5:A11"/>
  </mergeCells>
  <pageMargins left="0.19685039370078741" right="0.15748031496062992" top="0.55000000000000004" bottom="0.15748031496062992" header="0.34" footer="0.31496062992125984"/>
  <pageSetup paperSize="9" scale="91" orientation="landscape" r:id="rId1"/>
  <headerFooter differentFirst="1">
    <oddHeader>&amp;C&amp;P</oddHeader>
  </headerFooter>
  <rowBreaks count="3" manualBreakCount="3">
    <brk id="18" max="16383" man="1"/>
    <brk id="32" max="16383" man="1"/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</dc:creator>
  <cp:lastModifiedBy>Евгений</cp:lastModifiedBy>
  <cp:lastPrinted>2024-03-19T21:58:34Z</cp:lastPrinted>
  <dcterms:created xsi:type="dcterms:W3CDTF">2016-01-25T11:04:51Z</dcterms:created>
  <dcterms:modified xsi:type="dcterms:W3CDTF">2024-03-19T21:59:59Z</dcterms:modified>
</cp:coreProperties>
</file>